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3"/>
    <sheet name="переделан " sheetId="2" state="visible" r:id="rId4"/>
  </sheets>
  <definedNames>
    <definedName function="false" hidden="false" localSheetId="0" name="_xlnm.Print_Area" vbProcedure="false">'1'!$A$1:$K$83</definedName>
    <definedName function="false" hidden="false" localSheetId="0" name="_xlnm.Print_Titles" vbProcedure="false">'1'!$5:$7</definedName>
    <definedName function="false" hidden="false" name="а1" vbProcedure="false">#REF!</definedName>
    <definedName function="false" hidden="false" localSheetId="0" name="а1" vbProcedure="false">'1'!$1:$1048576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<sst xmlns="http://schemas.openxmlformats.org/spreadsheetml/2006/main" count="175" uniqueCount="48">
  <si>
    <t xml:space="preserve">Приложение№2 к муниципальной программе «Реализация молодежной политики и патриотического воспитания граждан в Артинском городском округе до 2027 года»  </t>
  </si>
  <si>
    <t xml:space="preserve"> План мероприятий муниципальной программы</t>
  </si>
  <si>
    <t xml:space="preserve">«Реализация молодежной политики и патриотического воспитания граждан в Артинском городском округе до 2027 года»</t>
  </si>
  <si>
    <t xml:space="preserve">№ строки</t>
  </si>
  <si>
    <t xml:space="preserve">Наименование мероприятия/ Источники расходов на финансирование</t>
  </si>
  <si>
    <t xml:space="preserve">Объем расходов на выполнение мероприятия за счет всех источников ресурсного обеспечения, тыс рублей</t>
  </si>
  <si>
    <t xml:space="preserve">Номер строки целевого показателя, на достижение которого направлены мероприятия</t>
  </si>
  <si>
    <t xml:space="preserve">Всего</t>
  </si>
  <si>
    <t xml:space="preserve">ВСЕГО  ПО   МУНИЦИПАЛЬНОЙ  ПРОГРАММЕ, в том числе:              </t>
  </si>
  <si>
    <t xml:space="preserve">областной бюджет</t>
  </si>
  <si>
    <t xml:space="preserve">местный бюджет</t>
  </si>
  <si>
    <t xml:space="preserve">Прочие нужды</t>
  </si>
  <si>
    <t xml:space="preserve">ПОДПРОГРАММА 1 "РЕАЛИЗАЦИЯ МОЛОДЕЖНОЙ ПОЛИТИКИ АРТИНСКОГО ГОРОДСКОГО ОКРУГА"</t>
  </si>
  <si>
    <t xml:space="preserve">ВСЕГО ПО ПОДПРОГРАММЕ, в том числе
 </t>
  </si>
  <si>
    <t xml:space="preserve">Всего по направлению «Прочие нужды», в том числе</t>
  </si>
  <si>
    <r>
      <rPr>
        <b val="true"/>
        <sz val="12"/>
        <rFont val="Times New Roman"/>
        <family val="1"/>
        <charset val="204"/>
      </rPr>
      <t xml:space="preserve">Мероприятие 1                                  </t>
    </r>
    <r>
      <rPr>
        <sz val="12"/>
        <rFont val="Times New Roman"/>
        <family val="1"/>
        <charset val="204"/>
      </rPr>
      <t xml:space="preserve">Организация досуга детей, подростков и молодежи, всего, из них: </t>
    </r>
  </si>
  <si>
    <t xml:space="preserve">5,6,8,12,14,16</t>
  </si>
  <si>
    <r>
      <rPr>
        <b val="true"/>
        <sz val="12"/>
        <rFont val="Times New Roman"/>
        <family val="1"/>
        <charset val="204"/>
      </rPr>
      <t xml:space="preserve">1.1 </t>
    </r>
    <r>
      <rPr>
        <sz val="12"/>
        <rFont val="Times New Roman"/>
        <family val="1"/>
        <charset val="204"/>
      </rPr>
      <t xml:space="preserve">Обеспечение деятельности МБУ РМ "ОДПМК АГО", всего, из них: </t>
    </r>
  </si>
  <si>
    <t xml:space="preserve">5,6,8,12,14,15,16</t>
  </si>
  <si>
    <r>
      <rPr>
        <b val="true"/>
        <sz val="12"/>
        <rFont val="Times New Roman"/>
        <family val="1"/>
        <charset val="204"/>
      </rPr>
      <t xml:space="preserve"> 1.2 </t>
    </r>
    <r>
      <rPr>
        <sz val="12"/>
        <rFont val="Times New Roman"/>
        <family val="1"/>
        <charset val="204"/>
      </rPr>
      <t xml:space="preserve">Реализация мероприятий по развитию добровольческого (волонтерского) движения, всего, их них:</t>
    </r>
    <r>
      <rPr>
        <sz val="14"/>
        <rFont val="Times New Roman"/>
        <family val="1"/>
        <charset val="204"/>
      </rPr>
      <t xml:space="preserve">                            </t>
    </r>
  </si>
  <si>
    <t xml:space="preserve">нет</t>
  </si>
  <si>
    <r>
      <rPr>
        <b val="true"/>
        <sz val="12"/>
        <rFont val="Times New Roman"/>
        <family val="1"/>
        <charset val="204"/>
      </rPr>
      <t xml:space="preserve"> 1.3</t>
    </r>
    <r>
      <rPr>
        <sz val="12"/>
        <rFont val="Times New Roman"/>
        <family val="1"/>
        <charset val="204"/>
      </rPr>
      <t xml:space="preserve"> Создание и обеспечение деятельности коворкинг-центра, всего, их них:</t>
    </r>
    <r>
      <rPr>
        <sz val="14"/>
        <rFont val="Times New Roman"/>
        <family val="1"/>
        <charset val="204"/>
      </rPr>
      <t xml:space="preserve">                            </t>
    </r>
  </si>
  <si>
    <r>
      <rPr>
        <b val="true"/>
        <sz val="12"/>
        <rFont val="Times New Roman"/>
        <family val="1"/>
        <charset val="204"/>
      </rPr>
      <t xml:space="preserve">Мероприятие 2                                                              </t>
    </r>
    <r>
      <rPr>
        <sz val="12"/>
        <rFont val="Times New Roman"/>
        <family val="1"/>
        <charset val="204"/>
      </rPr>
      <t xml:space="preserve">Реализация проектов по приоритетным направлениям работы с молодежью на территории Артинского городского округа, всего, их них:</t>
    </r>
    <r>
      <rPr>
        <sz val="14"/>
        <rFont val="Times New Roman"/>
        <family val="1"/>
        <charset val="204"/>
      </rPr>
      <t xml:space="preserve">                            </t>
    </r>
  </si>
  <si>
    <t xml:space="preserve">5,6,8,10,12,14,16</t>
  </si>
  <si>
    <r>
      <rPr>
        <b val="true"/>
        <sz val="12"/>
        <rFont val="Times New Roman"/>
        <family val="1"/>
        <charset val="204"/>
      </rPr>
      <t xml:space="preserve">Мероприятие 3                                                           </t>
    </r>
    <r>
      <rPr>
        <sz val="12"/>
        <rFont val="Times New Roman"/>
        <family val="1"/>
        <charset val="204"/>
      </rPr>
      <t xml:space="preserve">Развитие сети учреждения по  работе с молодежью «Объединение детских, подростковых и молодежных клубов Артинского городского округа», всего, их них:</t>
    </r>
    <r>
      <rPr>
        <sz val="14"/>
        <rFont val="Times New Roman"/>
        <family val="1"/>
        <charset val="204"/>
      </rPr>
      <t xml:space="preserve">                            </t>
    </r>
  </si>
  <si>
    <t xml:space="preserve">15,16,22</t>
  </si>
  <si>
    <r>
      <rPr>
        <b val="true"/>
        <sz val="12"/>
        <rFont val="Times New Roman"/>
        <family val="1"/>
        <charset val="204"/>
      </rPr>
      <t xml:space="preserve">Мероприятие 4 </t>
    </r>
    <r>
      <rPr>
        <sz val="12"/>
        <rFont val="Times New Roman"/>
        <family val="1"/>
        <charset val="204"/>
      </rPr>
      <t xml:space="preserve">                                               Реализация мероприятий по развитию добровольческого (волонтерского) движения, всего из них: </t>
    </r>
  </si>
  <si>
    <r>
      <rPr>
        <b val="true"/>
        <sz val="12"/>
        <rFont val="Times New Roman"/>
        <family val="1"/>
        <charset val="204"/>
      </rPr>
      <t xml:space="preserve">Мероприятие 5 </t>
    </r>
    <r>
      <rPr>
        <sz val="12"/>
        <rFont val="Times New Roman"/>
        <family val="1"/>
        <charset val="204"/>
      </rPr>
      <t xml:space="preserve">                                               Межбюджетный трансферт на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Федерации, всего из них:</t>
    </r>
  </si>
  <si>
    <r>
      <rPr>
        <b val="true"/>
        <sz val="12"/>
        <rFont val="Times New Roman"/>
        <family val="1"/>
        <charset val="204"/>
      </rPr>
      <t xml:space="preserve">Мероприятие 6 </t>
    </r>
    <r>
      <rPr>
        <sz val="12"/>
        <rFont val="Times New Roman"/>
        <family val="1"/>
        <charset val="204"/>
      </rPr>
      <t xml:space="preserve">                                               Создание обеспечения деятельности Коворкинг- центра, всего из них:</t>
    </r>
  </si>
  <si>
    <t xml:space="preserve">Реализация мероприятий по патриотическому воспитанию граждан" </t>
  </si>
  <si>
    <t xml:space="preserve">Мероприятие 1                                  Организация военно-патриотического воспитания и допризывной подготовки молодых граждан</t>
  </si>
  <si>
    <r>
      <rPr>
        <b val="true"/>
        <sz val="12"/>
        <rFont val="Times New Roman"/>
        <family val="1"/>
        <charset val="204"/>
      </rPr>
      <t xml:space="preserve">1.1</t>
    </r>
    <r>
      <rPr>
        <sz val="12"/>
        <rFont val="Times New Roman"/>
        <family val="1"/>
        <charset val="204"/>
      </rPr>
      <t xml:space="preserve"> Приобретение оборудования для организаций и учреждений, осуществляющих патриотическое воспитание граждан на территории Артинского городского округа, всего, из них:</t>
    </r>
  </si>
  <si>
    <r>
      <rPr>
        <b val="true"/>
        <sz val="12"/>
        <rFont val="Times New Roman"/>
        <family val="1"/>
        <charset val="204"/>
      </rPr>
      <t xml:space="preserve">1.2</t>
    </r>
    <r>
      <rPr>
        <sz val="12"/>
        <rFont val="Times New Roman"/>
        <family val="1"/>
        <charset val="204"/>
      </rPr>
      <t xml:space="preserve">  Организация и проведение военно-спортивных игр, военно-спортивных мероприятий, всего, из них:</t>
    </r>
  </si>
  <si>
    <r>
      <rPr>
        <b val="true"/>
        <sz val="12"/>
        <rFont val="Times New Roman"/>
        <family val="1"/>
        <charset val="204"/>
      </rPr>
      <t xml:space="preserve"> 1.3 </t>
    </r>
    <r>
      <rPr>
        <sz val="12"/>
        <rFont val="Times New Roman"/>
        <family val="1"/>
        <charset val="204"/>
      </rPr>
      <t xml:space="preserve">Организация и проведение мероприятий, направленных на формирование активной гражданской позиции, воспитание уважения к представителям различных этносов, профилактику экстремизма, терроризма, всего, из них:</t>
    </r>
  </si>
  <si>
    <t xml:space="preserve">Подпрограмма 2"Реализация мероприятий по патриотическому воспитанию граждан" </t>
  </si>
  <si>
    <t xml:space="preserve">20,0,22,24</t>
  </si>
  <si>
    <t xml:space="preserve">12,14,20,24</t>
  </si>
  <si>
    <r>
      <rPr>
        <b val="true"/>
        <sz val="12"/>
        <rFont val="Times New Roman"/>
        <family val="1"/>
        <charset val="204"/>
      </rPr>
      <t xml:space="preserve"> 1.4 </t>
    </r>
    <r>
      <rPr>
        <sz val="12"/>
        <rFont val="Times New Roman"/>
        <family val="1"/>
        <charset val="204"/>
      </rPr>
      <t xml:space="preserve">Участие в подготовке и проведениепоисковых экспедиций, всего, из них:</t>
    </r>
  </si>
  <si>
    <t xml:space="preserve">Приложение к постановлению Админситсрации Артинского муниципального окурга                         от  07.04.2025  № 179   </t>
  </si>
  <si>
    <t xml:space="preserve">План мероприятий муниципальной программы</t>
  </si>
  <si>
    <t xml:space="preserve">          «Реализация молодежной политики и патриотического воспитания граждан в Артинском муниципальном округе до 2027 года»</t>
  </si>
  <si>
    <t xml:space="preserve">ПОДПРОГРАММА 1 "РЕАЛИЗАЦИЯ МОЛОДЕЖНОЙ ПОЛИТИКИ АРТИНСКОГО МУНИЦИПАЛЬНОГО ОКРУГА"</t>
  </si>
  <si>
    <t xml:space="preserve">5,6,8</t>
  </si>
  <si>
    <r>
      <rPr>
        <b val="true"/>
        <sz val="12"/>
        <rFont val="Times New Roman"/>
        <family val="1"/>
        <charset val="204"/>
      </rPr>
      <t xml:space="preserve">Мероприятие 2                                                              </t>
    </r>
    <r>
      <rPr>
        <sz val="12"/>
        <rFont val="Times New Roman"/>
        <family val="1"/>
        <charset val="204"/>
      </rPr>
      <t xml:space="preserve">Реализация проектов по приоритетным направлениям работы с молодежью на территории Артинского муниципального округа, всего, их них:</t>
    </r>
    <r>
      <rPr>
        <sz val="14"/>
        <rFont val="Times New Roman"/>
        <family val="1"/>
        <charset val="204"/>
      </rPr>
      <t xml:space="preserve">                            </t>
    </r>
  </si>
  <si>
    <r>
      <rPr>
        <b val="true"/>
        <sz val="12"/>
        <rFont val="Times New Roman"/>
        <family val="1"/>
        <charset val="204"/>
      </rPr>
      <t xml:space="preserve">Мероприятие 3                                                           </t>
    </r>
    <r>
      <rPr>
        <sz val="12"/>
        <rFont val="Times New Roman"/>
        <family val="1"/>
        <charset val="204"/>
      </rPr>
      <t xml:space="preserve">Развитие сети учреждения по  работе с молодежью «Объединение детских, подростковых и молодежных клубов Артинского муниципального округа», всего, их них:</t>
    </r>
    <r>
      <rPr>
        <sz val="14"/>
        <rFont val="Times New Roman"/>
        <family val="1"/>
        <charset val="204"/>
      </rPr>
      <t xml:space="preserve">                            </t>
    </r>
  </si>
  <si>
    <r>
      <rPr>
        <b val="true"/>
        <sz val="12"/>
        <rFont val="Times New Roman"/>
        <family val="1"/>
        <charset val="204"/>
      </rPr>
      <t xml:space="preserve">1.1</t>
    </r>
    <r>
      <rPr>
        <sz val="12"/>
        <rFont val="Times New Roman"/>
        <family val="1"/>
        <charset val="204"/>
      </rPr>
      <t xml:space="preserve"> Приобретение оборудования для организаций и учреждений, осуществляющих патриотическое воспитание граждан на территории Артинского муниципального округа, всего, из них:</t>
    </r>
  </si>
  <si>
    <t xml:space="preserve">Мероприятие 2                                  Реализация мероприятий по развитию добровольческого (волонтерского) движения</t>
  </si>
  <si>
    <r>
      <rPr>
        <b val="true"/>
        <sz val="12"/>
        <rFont val="Times New Roman"/>
        <family val="1"/>
        <charset val="204"/>
      </rPr>
      <t xml:space="preserve">2.1</t>
    </r>
    <r>
      <rPr>
        <sz val="12"/>
        <rFont val="Times New Roman"/>
        <family val="1"/>
        <charset val="204"/>
      </rPr>
      <t xml:space="preserve"> Реализация мероприятий по развитию добровольческого (волонтерского) движения, всего из них: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</si>
</sst>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"/>
    <numFmt numFmtId="166" formatCode="0.00"/>
    <numFmt numFmtId="167" formatCode="#,##0.00"/>
  </numFmts>
  <fonts count="1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7E6E6"/>
      </patternFill>
    </fill>
    <fill>
      <patternFill patternType="solid">
        <fgColor theme="2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15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1" fillId="2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1" fillId="2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4" fillId="2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4" fillId="2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2" borderId="2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15" fillId="2" borderId="4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9" fillId="2" borderId="4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83"/>
  <sheetViews>
    <sheetView showFormulas="false" showGridLines="true" showRowColHeaders="true" showZeros="true" rightToLeft="false" tabSelected="false" showOutlineSymbols="true" defaultGridColor="true" view="normal" topLeftCell="A73" colorId="64" zoomScale="90" zoomScaleNormal="90" zoomScalePageLayoutView="100" workbookViewId="0">
      <selection pane="topLeft" activeCell="P8" activeCellId="0" sqref="P8"/>
    </sheetView>
  </sheetViews>
  <sheetFormatPr defaultColWidth="8.71484375" defaultRowHeight="15" customHeight="true" zeroHeight="false" outlineLevelRow="0" outlineLevelCol="0"/>
  <cols>
    <col collapsed="false" customWidth="true" hidden="false" outlineLevel="0" max="1" min="1" style="1" width="6.14"/>
    <col collapsed="false" customWidth="true" hidden="false" outlineLevel="0" max="2" min="2" style="0" width="46.57"/>
    <col collapsed="false" customWidth="true" hidden="false" outlineLevel="0" max="4" min="3" style="0" width="15.71"/>
    <col collapsed="false" customWidth="true" hidden="false" outlineLevel="0" max="5" min="5" style="0" width="15.14"/>
    <col collapsed="false" customWidth="true" hidden="false" outlineLevel="0" max="6" min="6" style="2" width="13.57"/>
    <col collapsed="false" customWidth="true" hidden="false" outlineLevel="0" max="7" min="7" style="0" width="14"/>
    <col collapsed="false" customWidth="true" hidden="false" outlineLevel="0" max="8" min="8" style="2" width="13.15"/>
    <col collapsed="false" customWidth="true" hidden="false" outlineLevel="0" max="9" min="9" style="2" width="13.42"/>
    <col collapsed="false" customWidth="true" hidden="false" outlineLevel="0" max="10" min="10" style="0" width="32.71"/>
  </cols>
  <sheetData>
    <row r="1" customFormat="false" ht="77.6" hidden="false" customHeight="false" outlineLevel="0" collapsed="false">
      <c r="A1" s="3"/>
      <c r="B1" s="4"/>
      <c r="C1" s="5"/>
      <c r="D1" s="5"/>
      <c r="E1" s="5"/>
      <c r="F1" s="6"/>
      <c r="G1" s="5"/>
      <c r="H1" s="6"/>
      <c r="I1" s="6"/>
      <c r="J1" s="7" t="s">
        <v>0</v>
      </c>
    </row>
    <row r="2" customFormat="false" ht="15" hidden="false" customHeight="false" outlineLevel="0" collapsed="false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customFormat="false" ht="15" hidden="false" customHeight="false" outlineLevel="0" collapsed="false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15" hidden="false" customHeight="true" outlineLevel="0" collapsed="false">
      <c r="A4" s="9"/>
      <c r="B4" s="10"/>
      <c r="C4" s="10"/>
      <c r="D4" s="10"/>
      <c r="E4" s="10"/>
      <c r="F4" s="10"/>
      <c r="G4" s="10"/>
      <c r="H4" s="10"/>
      <c r="I4" s="10"/>
      <c r="J4" s="10"/>
    </row>
    <row r="5" customFormat="false" ht="39" hidden="false" customHeight="true" outlineLevel="0" collapsed="false">
      <c r="A5" s="11" t="s">
        <v>3</v>
      </c>
      <c r="B5" s="12" t="s">
        <v>4</v>
      </c>
      <c r="C5" s="13" t="s">
        <v>5</v>
      </c>
      <c r="D5" s="13"/>
      <c r="E5" s="13"/>
      <c r="F5" s="13"/>
      <c r="G5" s="13"/>
      <c r="H5" s="13"/>
      <c r="I5" s="13"/>
      <c r="J5" s="12" t="s">
        <v>6</v>
      </c>
    </row>
    <row r="6" customFormat="false" ht="25.5" hidden="false" customHeight="true" outlineLevel="0" collapsed="false">
      <c r="A6" s="11"/>
      <c r="B6" s="12"/>
      <c r="C6" s="14" t="s">
        <v>7</v>
      </c>
      <c r="D6" s="14" t="n">
        <v>2022</v>
      </c>
      <c r="E6" s="14" t="n">
        <v>2023</v>
      </c>
      <c r="F6" s="15" t="n">
        <v>2024</v>
      </c>
      <c r="G6" s="15" t="n">
        <v>2025</v>
      </c>
      <c r="H6" s="15" t="n">
        <v>2026</v>
      </c>
      <c r="I6" s="15" t="n">
        <v>2027</v>
      </c>
      <c r="J6" s="12"/>
    </row>
    <row r="7" customFormat="false" ht="15" hidden="false" customHeight="false" outlineLevel="0" collapsed="false">
      <c r="A7" s="11" t="n">
        <v>1</v>
      </c>
      <c r="B7" s="12" t="n">
        <v>2</v>
      </c>
      <c r="C7" s="12" t="n">
        <v>3</v>
      </c>
      <c r="D7" s="12" t="n">
        <v>4</v>
      </c>
      <c r="E7" s="12" t="n">
        <v>5</v>
      </c>
      <c r="F7" s="16" t="n">
        <v>6</v>
      </c>
      <c r="G7" s="12" t="n">
        <v>7</v>
      </c>
      <c r="H7" s="16" t="n">
        <v>8</v>
      </c>
      <c r="I7" s="16" t="n">
        <v>9</v>
      </c>
      <c r="J7" s="12" t="n">
        <v>10</v>
      </c>
    </row>
    <row r="8" customFormat="false" ht="36.75" hidden="false" customHeight="true" outlineLevel="0" collapsed="false">
      <c r="A8" s="17" t="n">
        <v>1</v>
      </c>
      <c r="B8" s="18" t="s">
        <v>8</v>
      </c>
      <c r="C8" s="19" t="n">
        <f aca="false">E8+F8+G8+H8+I8+D8</f>
        <v>24548.5</v>
      </c>
      <c r="D8" s="20" t="n">
        <f aca="false">D9+D10</f>
        <v>6216</v>
      </c>
      <c r="E8" s="21" t="n">
        <f aca="false">E9+E10</f>
        <v>6978.5</v>
      </c>
      <c r="F8" s="20" t="n">
        <f aca="false">F9+F10</f>
        <v>5823</v>
      </c>
      <c r="G8" s="21" t="n">
        <f aca="false">G9+G10</f>
        <v>5531</v>
      </c>
      <c r="H8" s="20"/>
      <c r="I8" s="20"/>
      <c r="J8" s="22"/>
    </row>
    <row r="9" customFormat="false" ht="15" hidden="false" customHeight="true" outlineLevel="0" collapsed="false">
      <c r="A9" s="17" t="n">
        <v>2</v>
      </c>
      <c r="B9" s="23" t="s">
        <v>9</v>
      </c>
      <c r="C9" s="19" t="n">
        <f aca="false">E9+F9+G9+H9+I9+D9</f>
        <v>407.5</v>
      </c>
      <c r="D9" s="20" t="n">
        <v>157</v>
      </c>
      <c r="E9" s="21" t="n">
        <f aca="false">E12</f>
        <v>250.5</v>
      </c>
      <c r="F9" s="20" t="n">
        <v>0</v>
      </c>
      <c r="G9" s="21" t="n">
        <v>0</v>
      </c>
      <c r="H9" s="20"/>
      <c r="I9" s="20"/>
      <c r="J9" s="22"/>
    </row>
    <row r="10" customFormat="false" ht="15" hidden="false" customHeight="false" outlineLevel="0" collapsed="false">
      <c r="A10" s="17" t="n">
        <v>3</v>
      </c>
      <c r="B10" s="24" t="s">
        <v>10</v>
      </c>
      <c r="C10" s="19" t="n">
        <f aca="false">E10+F10+G10+H10+I10+D10</f>
        <v>24141</v>
      </c>
      <c r="D10" s="20" t="n">
        <v>6059</v>
      </c>
      <c r="E10" s="21" t="n">
        <f aca="false">500+6228</f>
        <v>6728</v>
      </c>
      <c r="F10" s="20" t="n">
        <v>5823</v>
      </c>
      <c r="G10" s="21" t="n">
        <v>5531</v>
      </c>
      <c r="H10" s="20"/>
      <c r="I10" s="20"/>
      <c r="J10" s="22"/>
    </row>
    <row r="11" customFormat="false" ht="15" hidden="false" customHeight="false" outlineLevel="0" collapsed="false">
      <c r="A11" s="17" t="n">
        <v>4</v>
      </c>
      <c r="B11" s="25" t="s">
        <v>11</v>
      </c>
      <c r="C11" s="19" t="n">
        <f aca="false">E11+F11+G11+H11+I11+D11</f>
        <v>24548.5</v>
      </c>
      <c r="D11" s="20" t="n">
        <f aca="false">D12+D13</f>
        <v>6216</v>
      </c>
      <c r="E11" s="21" t="n">
        <f aca="false">E12+E13</f>
        <v>6978.5</v>
      </c>
      <c r="F11" s="20" t="n">
        <f aca="false">F12+F13</f>
        <v>5823</v>
      </c>
      <c r="G11" s="21" t="n">
        <f aca="false">G12+G13</f>
        <v>5531</v>
      </c>
      <c r="H11" s="20"/>
      <c r="I11" s="20"/>
      <c r="J11" s="22"/>
    </row>
    <row r="12" customFormat="false" ht="15" hidden="false" customHeight="false" outlineLevel="0" collapsed="false">
      <c r="A12" s="17" t="n">
        <v>5</v>
      </c>
      <c r="B12" s="26" t="s">
        <v>9</v>
      </c>
      <c r="C12" s="19" t="n">
        <f aca="false">E12+F12+G12+H12+I12+D12</f>
        <v>407.5</v>
      </c>
      <c r="D12" s="20" t="n">
        <v>157</v>
      </c>
      <c r="E12" s="21" t="n">
        <f aca="false">E16+E67</f>
        <v>250.5</v>
      </c>
      <c r="F12" s="20"/>
      <c r="G12" s="21"/>
      <c r="H12" s="20"/>
      <c r="I12" s="20"/>
      <c r="J12" s="22"/>
    </row>
    <row r="13" customFormat="false" ht="15" hidden="false" customHeight="false" outlineLevel="0" collapsed="false">
      <c r="A13" s="17" t="n">
        <v>6</v>
      </c>
      <c r="B13" s="27" t="s">
        <v>10</v>
      </c>
      <c r="C13" s="19" t="n">
        <f aca="false">E13+F13+G13+H13+I13+D13</f>
        <v>24141</v>
      </c>
      <c r="D13" s="28" t="n">
        <v>6059</v>
      </c>
      <c r="E13" s="21" t="n">
        <f aca="false">500+6228</f>
        <v>6728</v>
      </c>
      <c r="F13" s="20" t="n">
        <v>5823</v>
      </c>
      <c r="G13" s="21" t="n">
        <v>5531</v>
      </c>
      <c r="H13" s="20"/>
      <c r="I13" s="20"/>
      <c r="J13" s="29"/>
    </row>
    <row r="14" customFormat="false" ht="28.5" hidden="false" customHeight="true" outlineLevel="0" collapsed="false">
      <c r="A14" s="17" t="n">
        <v>7</v>
      </c>
      <c r="B14" s="30" t="s">
        <v>12</v>
      </c>
      <c r="C14" s="30"/>
      <c r="D14" s="30"/>
      <c r="E14" s="30"/>
      <c r="F14" s="30"/>
      <c r="G14" s="30"/>
      <c r="H14" s="30"/>
      <c r="I14" s="30"/>
      <c r="J14" s="31"/>
    </row>
    <row r="15" customFormat="false" ht="33" hidden="false" customHeight="true" outlineLevel="0" collapsed="false">
      <c r="A15" s="17" t="n">
        <v>8</v>
      </c>
      <c r="B15" s="32" t="s">
        <v>13</v>
      </c>
      <c r="C15" s="19" t="n">
        <f aca="false">E15+F15+G15+H15+I15+D15</f>
        <v>24208.7</v>
      </c>
      <c r="D15" s="20" t="n">
        <f aca="false">D16+D17</f>
        <v>6216</v>
      </c>
      <c r="E15" s="33" t="n">
        <f aca="false">E16+E17</f>
        <v>6848.7</v>
      </c>
      <c r="F15" s="34" t="n">
        <f aca="false">+F17</f>
        <v>5718</v>
      </c>
      <c r="G15" s="34" t="n">
        <f aca="false">G16+G17</f>
        <v>5426</v>
      </c>
      <c r="H15" s="34"/>
      <c r="I15" s="34"/>
      <c r="J15" s="35"/>
    </row>
    <row r="16" customFormat="false" ht="15.75" hidden="false" customHeight="true" outlineLevel="0" collapsed="false">
      <c r="A16" s="17" t="n">
        <v>9</v>
      </c>
      <c r="B16" s="36" t="s">
        <v>9</v>
      </c>
      <c r="C16" s="19" t="n">
        <f aca="false">E16+F16+G16+H16+I16+D16</f>
        <v>382.7</v>
      </c>
      <c r="D16" s="20" t="n">
        <f aca="false">D20+D51</f>
        <v>157</v>
      </c>
      <c r="E16" s="37" t="n">
        <f aca="false">E35+E38+E26</f>
        <v>225.7</v>
      </c>
      <c r="F16" s="38" t="n">
        <v>0</v>
      </c>
      <c r="G16" s="38" t="n">
        <v>0</v>
      </c>
      <c r="H16" s="38"/>
      <c r="I16" s="38"/>
      <c r="J16" s="39"/>
    </row>
    <row r="17" customFormat="false" ht="17.25" hidden="false" customHeight="true" outlineLevel="0" collapsed="false">
      <c r="A17" s="17" t="n">
        <v>10</v>
      </c>
      <c r="B17" s="36" t="s">
        <v>10</v>
      </c>
      <c r="C17" s="19" t="n">
        <f aca="false">E17+F17+G17+H17+I17+D17</f>
        <v>23826</v>
      </c>
      <c r="D17" s="20" t="n">
        <f aca="false">D21+D52</f>
        <v>6059</v>
      </c>
      <c r="E17" s="37" t="n">
        <f aca="false">500+6228-30-50-25</f>
        <v>6623</v>
      </c>
      <c r="F17" s="20" t="n">
        <f aca="false">F13-F68</f>
        <v>5718</v>
      </c>
      <c r="G17" s="20" t="n">
        <f aca="false">G13-G68</f>
        <v>5426</v>
      </c>
      <c r="H17" s="20"/>
      <c r="I17" s="20"/>
      <c r="J17" s="39"/>
    </row>
    <row r="18" customFormat="false" ht="28.5" hidden="false" customHeight="true" outlineLevel="0" collapsed="false">
      <c r="A18" s="17" t="n">
        <v>11</v>
      </c>
      <c r="B18" s="40" t="s">
        <v>11</v>
      </c>
      <c r="C18" s="40"/>
      <c r="D18" s="40"/>
      <c r="E18" s="40"/>
      <c r="F18" s="40"/>
      <c r="G18" s="40"/>
      <c r="H18" s="40"/>
      <c r="I18" s="40"/>
      <c r="J18" s="40"/>
    </row>
    <row r="19" customFormat="false" ht="31.5" hidden="false" customHeight="true" outlineLevel="0" collapsed="false">
      <c r="A19" s="17" t="n">
        <v>12</v>
      </c>
      <c r="B19" s="41" t="s">
        <v>14</v>
      </c>
      <c r="C19" s="19" t="n">
        <f aca="false">E19+F19+G19+H19+I19+D19</f>
        <v>24016.3</v>
      </c>
      <c r="D19" s="38" t="n">
        <f aca="false">D20+D21</f>
        <v>6023.6</v>
      </c>
      <c r="E19" s="33" t="n">
        <f aca="false">E20+E21</f>
        <v>6848.7</v>
      </c>
      <c r="F19" s="34" t="n">
        <f aca="false">F20+F21</f>
        <v>5718</v>
      </c>
      <c r="G19" s="34" t="n">
        <f aca="false">G20+G21</f>
        <v>5426</v>
      </c>
      <c r="H19" s="34"/>
      <c r="I19" s="34"/>
      <c r="J19" s="40"/>
    </row>
    <row r="20" customFormat="false" ht="15" hidden="false" customHeight="true" outlineLevel="0" collapsed="false">
      <c r="A20" s="17" t="n">
        <v>13</v>
      </c>
      <c r="B20" s="42" t="s">
        <v>9</v>
      </c>
      <c r="C20" s="19" t="n">
        <f aca="false">E20+F20+G20+H20+I20+D20</f>
        <v>315.3</v>
      </c>
      <c r="D20" s="38" t="n">
        <f aca="false">+D35+D38+D23</f>
        <v>89.6</v>
      </c>
      <c r="E20" s="37" t="n">
        <f aca="false">E16</f>
        <v>225.7</v>
      </c>
      <c r="F20" s="38" t="n">
        <f aca="false">F23+F82</f>
        <v>0</v>
      </c>
      <c r="G20" s="38" t="n">
        <f aca="false">G23</f>
        <v>0</v>
      </c>
      <c r="H20" s="38"/>
      <c r="I20" s="38"/>
      <c r="J20" s="43"/>
    </row>
    <row r="21" customFormat="false" ht="16.5" hidden="false" customHeight="true" outlineLevel="0" collapsed="false">
      <c r="A21" s="17" t="n">
        <v>14</v>
      </c>
      <c r="B21" s="44" t="s">
        <v>10</v>
      </c>
      <c r="C21" s="19" t="n">
        <f aca="false">E21+F21+G21+H21+I21+D21</f>
        <v>23701</v>
      </c>
      <c r="D21" s="38" t="n">
        <f aca="false">D24+D36+D39</f>
        <v>5934</v>
      </c>
      <c r="E21" s="37" t="n">
        <f aca="false">E17</f>
        <v>6623</v>
      </c>
      <c r="F21" s="38" t="n">
        <f aca="false">F17</f>
        <v>5718</v>
      </c>
      <c r="G21" s="38" t="n">
        <f aca="false">G17</f>
        <v>5426</v>
      </c>
      <c r="H21" s="38"/>
      <c r="I21" s="38"/>
      <c r="J21" s="40"/>
    </row>
    <row r="22" customFormat="false" ht="51" hidden="false" customHeight="true" outlineLevel="0" collapsed="false">
      <c r="A22" s="17" t="n">
        <v>15</v>
      </c>
      <c r="B22" s="45" t="s">
        <v>15</v>
      </c>
      <c r="C22" s="19" t="n">
        <f aca="false">E22+F22+G22+H22+I22+D22</f>
        <v>23177.8</v>
      </c>
      <c r="D22" s="38" t="n">
        <f aca="false">D23+D24</f>
        <v>5830.8</v>
      </c>
      <c r="E22" s="33" t="n">
        <f aca="false">E23+E24</f>
        <v>6483</v>
      </c>
      <c r="F22" s="34" t="n">
        <f aca="false">F23+F24</f>
        <v>5578</v>
      </c>
      <c r="G22" s="34" t="n">
        <f aca="false">G23+G24</f>
        <v>5286</v>
      </c>
      <c r="H22" s="34"/>
      <c r="I22" s="34"/>
      <c r="J22" s="46" t="s">
        <v>16</v>
      </c>
    </row>
    <row r="23" customFormat="false" ht="16.5" hidden="false" customHeight="true" outlineLevel="0" collapsed="false">
      <c r="A23" s="17" t="n">
        <v>16</v>
      </c>
      <c r="B23" s="36" t="s">
        <v>9</v>
      </c>
      <c r="C23" s="19" t="n">
        <f aca="false">E23+F23+G23+H23+I23+D23</f>
        <v>21.8</v>
      </c>
      <c r="D23" s="38" t="n">
        <f aca="false">21.8+135.2-D35-D38-D51</f>
        <v>21.8</v>
      </c>
      <c r="E23" s="37" t="n">
        <v>0</v>
      </c>
      <c r="F23" s="38" t="n">
        <v>0</v>
      </c>
      <c r="G23" s="38" t="n">
        <v>0</v>
      </c>
      <c r="H23" s="38"/>
      <c r="I23" s="38"/>
      <c r="J23" s="47"/>
    </row>
    <row r="24" customFormat="false" ht="16.5" hidden="false" customHeight="true" outlineLevel="0" collapsed="false">
      <c r="A24" s="17" t="n">
        <v>17</v>
      </c>
      <c r="B24" s="36" t="s">
        <v>10</v>
      </c>
      <c r="C24" s="19" t="n">
        <f aca="false">E24+F24+G24+H24+I24+D24</f>
        <v>23156</v>
      </c>
      <c r="D24" s="38" t="n">
        <f aca="false">D27</f>
        <v>5809</v>
      </c>
      <c r="E24" s="37" t="n">
        <f aca="false">6123-140+500</f>
        <v>6483</v>
      </c>
      <c r="F24" s="38" t="n">
        <f aca="false">5718-140</f>
        <v>5578</v>
      </c>
      <c r="G24" s="38" t="n">
        <f aca="false">5426-140</f>
        <v>5286</v>
      </c>
      <c r="H24" s="38"/>
      <c r="I24" s="38"/>
      <c r="J24" s="48"/>
    </row>
    <row r="25" customFormat="false" ht="51" hidden="false" customHeight="true" outlineLevel="0" collapsed="false">
      <c r="A25" s="17" t="n">
        <v>18</v>
      </c>
      <c r="B25" s="45" t="s">
        <v>17</v>
      </c>
      <c r="C25" s="19" t="n">
        <f aca="false">E25+F25+G25+H25+I25+D25</f>
        <v>23243.5</v>
      </c>
      <c r="D25" s="38" t="n">
        <f aca="false">D26+D27</f>
        <v>5830.8</v>
      </c>
      <c r="E25" s="33" t="n">
        <f aca="false">E26+E27</f>
        <v>6548.7</v>
      </c>
      <c r="F25" s="34" t="n">
        <f aca="false">F26+F27</f>
        <v>5578</v>
      </c>
      <c r="G25" s="34" t="n">
        <f aca="false">G26+G27</f>
        <v>5286</v>
      </c>
      <c r="H25" s="34"/>
      <c r="I25" s="34"/>
      <c r="J25" s="39" t="s">
        <v>18</v>
      </c>
    </row>
    <row r="26" customFormat="false" ht="16.5" hidden="false" customHeight="true" outlineLevel="0" collapsed="false">
      <c r="A26" s="17" t="n">
        <v>19</v>
      </c>
      <c r="B26" s="36" t="s">
        <v>9</v>
      </c>
      <c r="C26" s="19" t="n">
        <f aca="false">E26+F26+G26+H26+I26+D26</f>
        <v>87.5</v>
      </c>
      <c r="D26" s="38" t="n">
        <v>21.8</v>
      </c>
      <c r="E26" s="37" t="n">
        <v>65.7</v>
      </c>
      <c r="F26" s="38" t="n">
        <f aca="false">F23</f>
        <v>0</v>
      </c>
      <c r="G26" s="38" t="n">
        <f aca="false">G23</f>
        <v>0</v>
      </c>
      <c r="H26" s="38"/>
      <c r="I26" s="38"/>
      <c r="J26" s="48"/>
    </row>
    <row r="27" customFormat="false" ht="16.5" hidden="false" customHeight="true" outlineLevel="0" collapsed="false">
      <c r="A27" s="17" t="n">
        <v>20</v>
      </c>
      <c r="B27" s="36" t="s">
        <v>10</v>
      </c>
      <c r="C27" s="19" t="n">
        <f aca="false">E27+F27+G27+H27+I27+D27</f>
        <v>23156</v>
      </c>
      <c r="D27" s="38" t="n">
        <f aca="false">5809</f>
        <v>5809</v>
      </c>
      <c r="E27" s="37" t="n">
        <f aca="false">E24</f>
        <v>6483</v>
      </c>
      <c r="F27" s="38" t="n">
        <f aca="false">F24</f>
        <v>5578</v>
      </c>
      <c r="G27" s="38" t="n">
        <f aca="false">G24</f>
        <v>5286</v>
      </c>
      <c r="H27" s="38"/>
      <c r="I27" s="38"/>
      <c r="J27" s="48"/>
    </row>
    <row r="28" customFormat="false" ht="54.75" hidden="true" customHeight="true" outlineLevel="0" collapsed="false">
      <c r="A28" s="17" t="n">
        <v>27</v>
      </c>
      <c r="B28" s="49" t="s">
        <v>19</v>
      </c>
      <c r="C28" s="38" t="n">
        <f aca="false">E28+F28+G28+H28+I28</f>
        <v>0</v>
      </c>
      <c r="D28" s="38"/>
      <c r="E28" s="37" t="n">
        <f aca="false">E29+E30</f>
        <v>0</v>
      </c>
      <c r="F28" s="38" t="n">
        <f aca="false">F29+F30</f>
        <v>0</v>
      </c>
      <c r="G28" s="38" t="n">
        <f aca="false">G29+G30</f>
        <v>0</v>
      </c>
      <c r="H28" s="38"/>
      <c r="I28" s="38"/>
      <c r="J28" s="48" t="s">
        <v>20</v>
      </c>
    </row>
    <row r="29" customFormat="false" ht="18.75" hidden="true" customHeight="true" outlineLevel="0" collapsed="false">
      <c r="A29" s="17" t="n">
        <v>28</v>
      </c>
      <c r="B29" s="50" t="s">
        <v>9</v>
      </c>
      <c r="C29" s="38" t="n">
        <f aca="false">E29+F29+G29+H29+I29</f>
        <v>0</v>
      </c>
      <c r="D29" s="38"/>
      <c r="E29" s="37" t="n">
        <v>0</v>
      </c>
      <c r="F29" s="38" t="n">
        <v>0</v>
      </c>
      <c r="G29" s="38" t="n">
        <v>0</v>
      </c>
      <c r="H29" s="38"/>
      <c r="I29" s="38"/>
      <c r="J29" s="48"/>
    </row>
    <row r="30" customFormat="false" ht="18" hidden="true" customHeight="true" outlineLevel="0" collapsed="false">
      <c r="A30" s="17" t="n">
        <v>29</v>
      </c>
      <c r="B30" s="51" t="s">
        <v>10</v>
      </c>
      <c r="C30" s="38" t="n">
        <f aca="false">E30+F30+G30+H30+I30</f>
        <v>0</v>
      </c>
      <c r="D30" s="52"/>
      <c r="E30" s="53" t="n">
        <v>0</v>
      </c>
      <c r="F30" s="52" t="n">
        <v>0</v>
      </c>
      <c r="G30" s="52" t="n">
        <v>0</v>
      </c>
      <c r="H30" s="52"/>
      <c r="I30" s="52"/>
      <c r="J30" s="54"/>
    </row>
    <row r="31" customFormat="false" ht="37.5" hidden="true" customHeight="true" outlineLevel="0" collapsed="false">
      <c r="A31" s="17" t="n">
        <v>30</v>
      </c>
      <c r="B31" s="49" t="s">
        <v>21</v>
      </c>
      <c r="C31" s="38" t="n">
        <f aca="false">E31+F31+G31+H31+I31</f>
        <v>0</v>
      </c>
      <c r="D31" s="38"/>
      <c r="E31" s="37" t="n">
        <f aca="false">E32+E33</f>
        <v>0</v>
      </c>
      <c r="F31" s="38" t="n">
        <v>0</v>
      </c>
      <c r="G31" s="38" t="n">
        <f aca="false">G32+G33</f>
        <v>0</v>
      </c>
      <c r="H31" s="38"/>
      <c r="I31" s="38"/>
      <c r="J31" s="48" t="s">
        <v>20</v>
      </c>
    </row>
    <row r="32" customFormat="false" ht="18.75" hidden="true" customHeight="true" outlineLevel="0" collapsed="false">
      <c r="A32" s="17" t="n">
        <v>31</v>
      </c>
      <c r="B32" s="50" t="s">
        <v>9</v>
      </c>
      <c r="C32" s="38" t="n">
        <f aca="false">E32+F32+G32+H32+I32</f>
        <v>0</v>
      </c>
      <c r="D32" s="38"/>
      <c r="E32" s="37" t="n">
        <v>0</v>
      </c>
      <c r="F32" s="38" t="n">
        <v>0</v>
      </c>
      <c r="G32" s="38" t="n">
        <v>0</v>
      </c>
      <c r="H32" s="38"/>
      <c r="I32" s="38"/>
      <c r="J32" s="48"/>
    </row>
    <row r="33" customFormat="false" ht="18" hidden="true" customHeight="true" outlineLevel="0" collapsed="false">
      <c r="A33" s="17" t="n">
        <v>32</v>
      </c>
      <c r="B33" s="51" t="s">
        <v>10</v>
      </c>
      <c r="C33" s="38" t="n">
        <f aca="false">E33+F33+G33+H33+I33</f>
        <v>0</v>
      </c>
      <c r="D33" s="52"/>
      <c r="E33" s="53" t="n">
        <v>0</v>
      </c>
      <c r="F33" s="52" t="n">
        <v>0</v>
      </c>
      <c r="G33" s="52" t="n">
        <v>0</v>
      </c>
      <c r="H33" s="52"/>
      <c r="I33" s="52"/>
      <c r="J33" s="54"/>
    </row>
    <row r="34" customFormat="false" ht="88.5" hidden="false" customHeight="true" outlineLevel="0" collapsed="false">
      <c r="A34" s="17" t="n">
        <v>21</v>
      </c>
      <c r="B34" s="49" t="s">
        <v>22</v>
      </c>
      <c r="C34" s="19" t="n">
        <f aca="false">E34+F34+G34+H34+I34+D34</f>
        <v>583.9</v>
      </c>
      <c r="D34" s="38" t="n">
        <f aca="false">D35+D36</f>
        <v>148.9</v>
      </c>
      <c r="E34" s="37" t="n">
        <f aca="false">E35+E36</f>
        <v>235</v>
      </c>
      <c r="F34" s="38" t="n">
        <f aca="false">F35+F36</f>
        <v>100</v>
      </c>
      <c r="G34" s="38" t="n">
        <f aca="false">G35+G36</f>
        <v>100</v>
      </c>
      <c r="H34" s="38"/>
      <c r="I34" s="38"/>
      <c r="J34" s="48" t="s">
        <v>23</v>
      </c>
    </row>
    <row r="35" customFormat="false" ht="17.25" hidden="false" customHeight="true" outlineLevel="0" collapsed="false">
      <c r="A35" s="17" t="n">
        <v>22</v>
      </c>
      <c r="B35" s="50" t="s">
        <v>9</v>
      </c>
      <c r="C35" s="19" t="n">
        <f aca="false">E35+F35+G35+H35+I35+D35</f>
        <v>183.9</v>
      </c>
      <c r="D35" s="38" t="n">
        <v>48.9</v>
      </c>
      <c r="E35" s="37" t="n">
        <v>135</v>
      </c>
      <c r="F35" s="38" t="n">
        <v>0</v>
      </c>
      <c r="G35" s="38" t="n">
        <v>0</v>
      </c>
      <c r="H35" s="38"/>
      <c r="I35" s="38"/>
      <c r="J35" s="48"/>
    </row>
    <row r="36" customFormat="false" ht="16.5" hidden="false" customHeight="true" outlineLevel="0" collapsed="false">
      <c r="A36" s="17" t="n">
        <v>23</v>
      </c>
      <c r="B36" s="50" t="s">
        <v>10</v>
      </c>
      <c r="C36" s="19" t="n">
        <f aca="false">E36+F36+G36+H36+I36+D36</f>
        <v>400</v>
      </c>
      <c r="D36" s="38" t="n">
        <v>100</v>
      </c>
      <c r="E36" s="37" t="n">
        <v>100</v>
      </c>
      <c r="F36" s="38" t="n">
        <v>100</v>
      </c>
      <c r="G36" s="38" t="n">
        <v>100</v>
      </c>
      <c r="H36" s="38"/>
      <c r="I36" s="38"/>
      <c r="J36" s="48"/>
    </row>
    <row r="37" customFormat="false" ht="87.75" hidden="false" customHeight="true" outlineLevel="0" collapsed="false">
      <c r="A37" s="17" t="n">
        <v>24</v>
      </c>
      <c r="B37" s="49" t="s">
        <v>24</v>
      </c>
      <c r="C37" s="19" t="n">
        <f aca="false">E37+F37+G37+H37+I37+D37</f>
        <v>108.9</v>
      </c>
      <c r="D37" s="38" t="n">
        <f aca="false">D38+D39</f>
        <v>43.9</v>
      </c>
      <c r="E37" s="37" t="n">
        <f aca="false">E38+E39</f>
        <v>65</v>
      </c>
      <c r="F37" s="38" t="n">
        <f aca="false">F38+F40</f>
        <v>0</v>
      </c>
      <c r="G37" s="38" t="n">
        <f aca="false">G38+G40</f>
        <v>0</v>
      </c>
      <c r="H37" s="38"/>
      <c r="I37" s="38"/>
      <c r="J37" s="48" t="s">
        <v>25</v>
      </c>
    </row>
    <row r="38" customFormat="false" ht="18.75" hidden="false" customHeight="true" outlineLevel="0" collapsed="false">
      <c r="A38" s="17" t="n">
        <v>25</v>
      </c>
      <c r="B38" s="50" t="s">
        <v>9</v>
      </c>
      <c r="C38" s="19" t="n">
        <f aca="false">E38+F38+G38+H38+I38+D38</f>
        <v>43.9</v>
      </c>
      <c r="D38" s="38" t="n">
        <v>18.9</v>
      </c>
      <c r="E38" s="37" t="n">
        <v>25</v>
      </c>
      <c r="F38" s="38" t="n">
        <v>0</v>
      </c>
      <c r="G38" s="38" t="n">
        <v>0</v>
      </c>
      <c r="H38" s="38"/>
      <c r="I38" s="38"/>
      <c r="J38" s="48"/>
    </row>
    <row r="39" customFormat="false" ht="18.75" hidden="false" customHeight="true" outlineLevel="0" collapsed="false">
      <c r="A39" s="17" t="n">
        <v>26</v>
      </c>
      <c r="B39" s="51" t="s">
        <v>10</v>
      </c>
      <c r="C39" s="19" t="n">
        <v>145</v>
      </c>
      <c r="D39" s="52" t="n">
        <v>25</v>
      </c>
      <c r="E39" s="53" t="n">
        <v>40</v>
      </c>
      <c r="F39" s="52" t="n">
        <v>40</v>
      </c>
      <c r="G39" s="52" t="n">
        <v>40</v>
      </c>
      <c r="H39" s="52"/>
      <c r="I39" s="52"/>
      <c r="J39" s="54"/>
    </row>
    <row r="40" customFormat="false" ht="66" hidden="false" customHeight="true" outlineLevel="0" collapsed="false">
      <c r="A40" s="17" t="n">
        <v>27</v>
      </c>
      <c r="B40" s="55" t="s">
        <v>26</v>
      </c>
      <c r="C40" s="19" t="n">
        <v>0</v>
      </c>
      <c r="D40" s="52" t="n">
        <v>0</v>
      </c>
      <c r="E40" s="53" t="n">
        <v>0</v>
      </c>
      <c r="F40" s="52" t="n">
        <v>0</v>
      </c>
      <c r="G40" s="52" t="n">
        <v>0</v>
      </c>
      <c r="H40" s="52"/>
      <c r="I40" s="52"/>
      <c r="J40" s="56" t="n">
        <v>8</v>
      </c>
    </row>
    <row r="41" customFormat="false" ht="17.25" hidden="false" customHeight="true" outlineLevel="0" collapsed="false">
      <c r="A41" s="17" t="n">
        <v>28</v>
      </c>
      <c r="B41" s="50" t="s">
        <v>9</v>
      </c>
      <c r="C41" s="19" t="n">
        <v>0</v>
      </c>
      <c r="D41" s="52" t="n">
        <v>0</v>
      </c>
      <c r="E41" s="53" t="n">
        <v>0</v>
      </c>
      <c r="F41" s="52" t="n">
        <v>0</v>
      </c>
      <c r="G41" s="52" t="n">
        <v>0</v>
      </c>
      <c r="H41" s="52"/>
      <c r="I41" s="52"/>
      <c r="J41" s="54"/>
    </row>
    <row r="42" customFormat="false" ht="19.5" hidden="false" customHeight="true" outlineLevel="0" collapsed="false">
      <c r="A42" s="17" t="n">
        <v>29</v>
      </c>
      <c r="B42" s="51" t="s">
        <v>10</v>
      </c>
      <c r="C42" s="19" t="n">
        <v>0</v>
      </c>
      <c r="D42" s="52" t="n">
        <v>0</v>
      </c>
      <c r="E42" s="53" t="n">
        <v>0</v>
      </c>
      <c r="F42" s="52" t="n">
        <v>0</v>
      </c>
      <c r="G42" s="52" t="n">
        <v>0</v>
      </c>
      <c r="H42" s="52"/>
      <c r="I42" s="52"/>
      <c r="J42" s="54"/>
    </row>
    <row r="43" customFormat="false" ht="141.75" hidden="false" customHeight="true" outlineLevel="0" collapsed="false">
      <c r="A43" s="17" t="n">
        <v>30</v>
      </c>
      <c r="B43" s="55" t="s">
        <v>27</v>
      </c>
      <c r="C43" s="19" t="n">
        <f aca="false">C44+C45</f>
        <v>65.7</v>
      </c>
      <c r="D43" s="19" t="n">
        <f aca="false">D44+D45</f>
        <v>0</v>
      </c>
      <c r="E43" s="57" t="n">
        <f aca="false">E44+E45</f>
        <v>65.7</v>
      </c>
      <c r="F43" s="19" t="n">
        <f aca="false">F44+F45</f>
        <v>0</v>
      </c>
      <c r="G43" s="19" t="n">
        <f aca="false">G44+G45</f>
        <v>0</v>
      </c>
      <c r="H43" s="52"/>
      <c r="I43" s="52"/>
      <c r="J43" s="56" t="n">
        <v>16</v>
      </c>
    </row>
    <row r="44" customFormat="false" ht="19.5" hidden="false" customHeight="true" outlineLevel="0" collapsed="false">
      <c r="A44" s="17" t="n">
        <v>31</v>
      </c>
      <c r="B44" s="50" t="s">
        <v>9</v>
      </c>
      <c r="C44" s="19" t="n">
        <v>65.7</v>
      </c>
      <c r="D44" s="52" t="n">
        <v>0</v>
      </c>
      <c r="E44" s="53" t="n">
        <v>65.7</v>
      </c>
      <c r="F44" s="52" t="n">
        <v>0</v>
      </c>
      <c r="G44" s="52" t="n">
        <v>0</v>
      </c>
      <c r="H44" s="52"/>
      <c r="I44" s="52"/>
      <c r="J44" s="54"/>
    </row>
    <row r="45" customFormat="false" ht="19.5" hidden="false" customHeight="true" outlineLevel="0" collapsed="false">
      <c r="A45" s="17" t="n">
        <v>32</v>
      </c>
      <c r="B45" s="51" t="s">
        <v>10</v>
      </c>
      <c r="C45" s="19" t="n">
        <v>0</v>
      </c>
      <c r="D45" s="52" t="n">
        <v>0</v>
      </c>
      <c r="E45" s="53" t="n">
        <v>0</v>
      </c>
      <c r="F45" s="52" t="n">
        <v>0</v>
      </c>
      <c r="G45" s="52" t="n">
        <v>0</v>
      </c>
      <c r="H45" s="52"/>
      <c r="I45" s="52"/>
      <c r="J45" s="54"/>
    </row>
    <row r="46" customFormat="false" ht="56.25" hidden="false" customHeight="true" outlineLevel="0" collapsed="false">
      <c r="A46" s="17" t="n">
        <v>30</v>
      </c>
      <c r="B46" s="55" t="s">
        <v>28</v>
      </c>
      <c r="C46" s="19" t="n">
        <f aca="false">C47+C48</f>
        <v>0</v>
      </c>
      <c r="D46" s="19" t="n">
        <f aca="false">D47+D48</f>
        <v>0</v>
      </c>
      <c r="E46" s="57" t="n">
        <f aca="false">E47+E48</f>
        <v>0</v>
      </c>
      <c r="F46" s="19" t="n">
        <f aca="false">F47+F48</f>
        <v>0</v>
      </c>
      <c r="G46" s="19" t="n">
        <f aca="false">G47+G48</f>
        <v>0</v>
      </c>
      <c r="H46" s="52"/>
      <c r="I46" s="52"/>
      <c r="J46" s="56" t="n">
        <v>16</v>
      </c>
    </row>
    <row r="47" customFormat="false" ht="19.5" hidden="false" customHeight="true" outlineLevel="0" collapsed="false">
      <c r="A47" s="17" t="n">
        <v>31</v>
      </c>
      <c r="B47" s="50" t="s">
        <v>9</v>
      </c>
      <c r="C47" s="19" t="n">
        <v>0</v>
      </c>
      <c r="D47" s="52" t="n">
        <v>0</v>
      </c>
      <c r="E47" s="53" t="n">
        <v>0</v>
      </c>
      <c r="F47" s="52" t="n">
        <v>0</v>
      </c>
      <c r="G47" s="52" t="n">
        <v>0</v>
      </c>
      <c r="H47" s="52"/>
      <c r="I47" s="52"/>
      <c r="J47" s="54"/>
    </row>
    <row r="48" customFormat="false" ht="19.5" hidden="false" customHeight="true" outlineLevel="0" collapsed="false">
      <c r="A48" s="17" t="n">
        <v>32</v>
      </c>
      <c r="B48" s="51" t="s">
        <v>10</v>
      </c>
      <c r="C48" s="19" t="n">
        <v>0</v>
      </c>
      <c r="D48" s="52" t="n">
        <v>0</v>
      </c>
      <c r="E48" s="53" t="n">
        <v>0</v>
      </c>
      <c r="F48" s="52" t="n">
        <v>0</v>
      </c>
      <c r="G48" s="52" t="n">
        <v>0</v>
      </c>
      <c r="H48" s="52"/>
      <c r="I48" s="52"/>
      <c r="J48" s="54"/>
    </row>
    <row r="49" customFormat="false" ht="24" hidden="false" customHeight="true" outlineLevel="0" collapsed="false">
      <c r="A49" s="17" t="n">
        <v>33</v>
      </c>
      <c r="B49" s="58" t="s">
        <v>29</v>
      </c>
      <c r="C49" s="58"/>
      <c r="D49" s="58"/>
      <c r="E49" s="58"/>
      <c r="F49" s="58"/>
      <c r="G49" s="58"/>
      <c r="H49" s="58"/>
      <c r="I49" s="58"/>
      <c r="J49" s="58"/>
    </row>
    <row r="50" customFormat="false" ht="33" hidden="false" customHeight="true" outlineLevel="0" collapsed="false">
      <c r="A50" s="17" t="n">
        <v>34</v>
      </c>
      <c r="B50" s="32" t="s">
        <v>13</v>
      </c>
      <c r="C50" s="19" t="n">
        <f aca="false">E50+F50+G50+H50+I50+D50</f>
        <v>192.4</v>
      </c>
      <c r="D50" s="34" t="n">
        <f aca="false">D56+D59+D62</f>
        <v>192.4</v>
      </c>
      <c r="E50" s="33" t="n">
        <f aca="false">E56+E59+E62</f>
        <v>0</v>
      </c>
      <c r="F50" s="34" t="n">
        <f aca="false">F56+F59+F62</f>
        <v>0</v>
      </c>
      <c r="G50" s="34" t="n">
        <f aca="false">G56+G59+G62</f>
        <v>0</v>
      </c>
      <c r="H50" s="34"/>
      <c r="I50" s="34"/>
      <c r="J50" s="35"/>
    </row>
    <row r="51" customFormat="false" ht="15.75" hidden="false" customHeight="true" outlineLevel="0" collapsed="false">
      <c r="A51" s="17" t="n">
        <v>35</v>
      </c>
      <c r="B51" s="36" t="s">
        <v>9</v>
      </c>
      <c r="C51" s="19" t="n">
        <f aca="false">E51+F51+G51+H51+I51+D51</f>
        <v>67.4</v>
      </c>
      <c r="D51" s="34" t="n">
        <f aca="false">D57+D60+D63</f>
        <v>67.4</v>
      </c>
      <c r="E51" s="37" t="n">
        <v>0</v>
      </c>
      <c r="F51" s="38" t="n">
        <v>0</v>
      </c>
      <c r="G51" s="38" t="n">
        <v>0</v>
      </c>
      <c r="H51" s="38"/>
      <c r="I51" s="38"/>
      <c r="J51" s="39"/>
    </row>
    <row r="52" customFormat="false" ht="17.25" hidden="false" customHeight="true" outlineLevel="0" collapsed="false">
      <c r="A52" s="17" t="n">
        <v>36</v>
      </c>
      <c r="B52" s="36" t="s">
        <v>10</v>
      </c>
      <c r="C52" s="19" t="n">
        <f aca="false">E52+F52+G52+H52+I52+D52</f>
        <v>125</v>
      </c>
      <c r="D52" s="34" t="n">
        <f aca="false">D58+D61+D64</f>
        <v>125</v>
      </c>
      <c r="E52" s="37" t="n">
        <v>0</v>
      </c>
      <c r="F52" s="38" t="n">
        <v>0</v>
      </c>
      <c r="G52" s="38" t="n">
        <v>0</v>
      </c>
      <c r="H52" s="38"/>
      <c r="I52" s="38"/>
      <c r="J52" s="39"/>
    </row>
    <row r="53" customFormat="false" ht="75" hidden="false" customHeight="true" outlineLevel="0" collapsed="false">
      <c r="A53" s="17" t="n">
        <v>37</v>
      </c>
      <c r="B53" s="59" t="s">
        <v>30</v>
      </c>
      <c r="C53" s="19" t="n">
        <f aca="false">E53+F53+G53+H53+I53+D53</f>
        <v>192.4</v>
      </c>
      <c r="D53" s="34" t="n">
        <f aca="false">D56+D59+D62</f>
        <v>192.4</v>
      </c>
      <c r="E53" s="33" t="n">
        <f aca="false">E56+E59+E62</f>
        <v>0</v>
      </c>
      <c r="F53" s="34" t="n">
        <f aca="false">F56+F59+F62</f>
        <v>0</v>
      </c>
      <c r="G53" s="34" t="n">
        <f aca="false">G56+G59+G62</f>
        <v>0</v>
      </c>
      <c r="H53" s="34"/>
      <c r="I53" s="34"/>
      <c r="J53" s="60"/>
    </row>
    <row r="54" customFormat="false" ht="15" hidden="false" customHeight="false" outlineLevel="0" collapsed="false">
      <c r="A54" s="17" t="n">
        <v>38</v>
      </c>
      <c r="B54" s="61" t="s">
        <v>9</v>
      </c>
      <c r="C54" s="19" t="n">
        <f aca="false">E54+F54+G54+H54+I54+D54</f>
        <v>67.4</v>
      </c>
      <c r="D54" s="34" t="n">
        <f aca="false">D57+D60+D63</f>
        <v>67.4</v>
      </c>
      <c r="E54" s="37" t="n">
        <v>0</v>
      </c>
      <c r="F54" s="38" t="n">
        <v>0</v>
      </c>
      <c r="G54" s="38" t="n">
        <v>0</v>
      </c>
      <c r="H54" s="38"/>
      <c r="I54" s="38"/>
      <c r="J54" s="48"/>
    </row>
    <row r="55" customFormat="false" ht="15" hidden="false" customHeight="false" outlineLevel="0" collapsed="false">
      <c r="A55" s="17" t="n">
        <v>39</v>
      </c>
      <c r="B55" s="62" t="s">
        <v>10</v>
      </c>
      <c r="C55" s="19" t="n">
        <f aca="false">E55+F55+G55+H55+I55+D55</f>
        <v>125</v>
      </c>
      <c r="D55" s="34" t="n">
        <f aca="false">D58+D61+D64</f>
        <v>125</v>
      </c>
      <c r="E55" s="37" t="n">
        <v>0</v>
      </c>
      <c r="F55" s="38" t="n">
        <v>0</v>
      </c>
      <c r="G55" s="38" t="n">
        <v>0</v>
      </c>
      <c r="H55" s="38"/>
      <c r="I55" s="38"/>
      <c r="J55" s="63"/>
    </row>
    <row r="56" customFormat="false" ht="83.25" hidden="false" customHeight="true" outlineLevel="0" collapsed="false">
      <c r="A56" s="17" t="n">
        <v>40</v>
      </c>
      <c r="B56" s="45" t="s">
        <v>31</v>
      </c>
      <c r="C56" s="19" t="n">
        <f aca="false">E56+F56+G56+H56+I56+D56</f>
        <v>30</v>
      </c>
      <c r="D56" s="38" t="n">
        <v>30</v>
      </c>
      <c r="E56" s="37"/>
      <c r="F56" s="38"/>
      <c r="G56" s="38"/>
      <c r="H56" s="34"/>
      <c r="I56" s="34"/>
      <c r="J56" s="39"/>
    </row>
    <row r="57" customFormat="false" ht="15" hidden="false" customHeight="false" outlineLevel="0" collapsed="false">
      <c r="A57" s="17" t="n">
        <v>41</v>
      </c>
      <c r="B57" s="61" t="s">
        <v>9</v>
      </c>
      <c r="C57" s="19" t="n">
        <f aca="false">E57+F57+G57+H57+I57+D57</f>
        <v>5</v>
      </c>
      <c r="D57" s="38" t="n">
        <v>5</v>
      </c>
      <c r="E57" s="37" t="n">
        <v>0</v>
      </c>
      <c r="F57" s="38" t="n">
        <v>0</v>
      </c>
      <c r="G57" s="38" t="n">
        <v>0</v>
      </c>
      <c r="H57" s="38"/>
      <c r="I57" s="38"/>
      <c r="J57" s="48"/>
    </row>
    <row r="58" customFormat="false" ht="15" hidden="false" customHeight="false" outlineLevel="0" collapsed="false">
      <c r="A58" s="17" t="n">
        <v>42</v>
      </c>
      <c r="B58" s="62" t="s">
        <v>10</v>
      </c>
      <c r="C58" s="19" t="n">
        <f aca="false">E58+F58+G58+H58+I58+D58</f>
        <v>25</v>
      </c>
      <c r="D58" s="52" t="n">
        <v>25</v>
      </c>
      <c r="E58" s="53" t="n">
        <v>0</v>
      </c>
      <c r="F58" s="52" t="n">
        <v>0</v>
      </c>
      <c r="G58" s="52" t="n">
        <v>0</v>
      </c>
      <c r="H58" s="52"/>
      <c r="I58" s="52"/>
      <c r="J58" s="63"/>
    </row>
    <row r="59" customFormat="false" ht="54" hidden="false" customHeight="true" outlineLevel="0" collapsed="false">
      <c r="A59" s="17" t="n">
        <v>43</v>
      </c>
      <c r="B59" s="45" t="s">
        <v>32</v>
      </c>
      <c r="C59" s="19" t="n">
        <f aca="false">E59+F59+G59+H59+I59+D59</f>
        <v>100</v>
      </c>
      <c r="D59" s="38" t="n">
        <v>100</v>
      </c>
      <c r="E59" s="33"/>
      <c r="F59" s="34"/>
      <c r="G59" s="34"/>
      <c r="H59" s="34"/>
      <c r="I59" s="34"/>
      <c r="J59" s="39"/>
    </row>
    <row r="60" customFormat="false" ht="15" hidden="false" customHeight="false" outlineLevel="0" collapsed="false">
      <c r="A60" s="17" t="n">
        <v>44</v>
      </c>
      <c r="B60" s="64" t="s">
        <v>9</v>
      </c>
      <c r="C60" s="19" t="n">
        <f aca="false">E60+F60+G60+H60+I60+D60</f>
        <v>50</v>
      </c>
      <c r="D60" s="38" t="n">
        <v>50</v>
      </c>
      <c r="E60" s="37" t="n">
        <v>0</v>
      </c>
      <c r="F60" s="38" t="n">
        <v>0</v>
      </c>
      <c r="G60" s="38" t="n">
        <v>0</v>
      </c>
      <c r="H60" s="38"/>
      <c r="I60" s="38"/>
      <c r="J60" s="48"/>
    </row>
    <row r="61" customFormat="false" ht="15" hidden="false" customHeight="false" outlineLevel="0" collapsed="false">
      <c r="A61" s="17" t="n">
        <v>45</v>
      </c>
      <c r="B61" s="65" t="s">
        <v>10</v>
      </c>
      <c r="C61" s="19" t="n">
        <f aca="false">E61+F61+G61+H61+I61+D61</f>
        <v>50</v>
      </c>
      <c r="D61" s="52" t="n">
        <v>50</v>
      </c>
      <c r="E61" s="53" t="n">
        <v>0</v>
      </c>
      <c r="F61" s="52" t="n">
        <v>0</v>
      </c>
      <c r="G61" s="52" t="n">
        <v>0</v>
      </c>
      <c r="H61" s="52"/>
      <c r="I61" s="52"/>
      <c r="J61" s="63"/>
    </row>
    <row r="62" customFormat="false" ht="111.75" hidden="false" customHeight="true" outlineLevel="0" collapsed="false">
      <c r="A62" s="17" t="n">
        <v>46</v>
      </c>
      <c r="B62" s="45" t="s">
        <v>33</v>
      </c>
      <c r="C62" s="19" t="n">
        <f aca="false">E62+F62+G62+H62+I62+D62</f>
        <v>62.4</v>
      </c>
      <c r="D62" s="38" t="n">
        <v>62.4</v>
      </c>
      <c r="E62" s="33"/>
      <c r="F62" s="34"/>
      <c r="G62" s="34"/>
      <c r="H62" s="34"/>
      <c r="I62" s="34"/>
      <c r="J62" s="39"/>
    </row>
    <row r="63" customFormat="false" ht="15" hidden="false" customHeight="false" outlineLevel="0" collapsed="false">
      <c r="A63" s="17" t="n">
        <v>47</v>
      </c>
      <c r="B63" s="64" t="s">
        <v>9</v>
      </c>
      <c r="C63" s="19" t="n">
        <f aca="false">E63+F63+G63+H63+I63+D63</f>
        <v>12.4</v>
      </c>
      <c r="D63" s="38" t="n">
        <v>12.4</v>
      </c>
      <c r="E63" s="37" t="n">
        <v>0</v>
      </c>
      <c r="F63" s="38" t="n">
        <v>0</v>
      </c>
      <c r="G63" s="38" t="n">
        <v>0</v>
      </c>
      <c r="H63" s="38"/>
      <c r="I63" s="38"/>
      <c r="J63" s="48"/>
    </row>
    <row r="64" customFormat="false" ht="15" hidden="false" customHeight="false" outlineLevel="0" collapsed="false">
      <c r="A64" s="17" t="n">
        <v>48</v>
      </c>
      <c r="B64" s="64" t="s">
        <v>10</v>
      </c>
      <c r="C64" s="19" t="n">
        <f aca="false">E64+F64+G64+H64+I64+D64</f>
        <v>50</v>
      </c>
      <c r="D64" s="38" t="n">
        <v>50</v>
      </c>
      <c r="E64" s="37" t="n">
        <v>0</v>
      </c>
      <c r="F64" s="38" t="n">
        <v>0</v>
      </c>
      <c r="G64" s="38" t="n">
        <v>0</v>
      </c>
      <c r="H64" s="38"/>
      <c r="I64" s="38"/>
      <c r="J64" s="66"/>
    </row>
    <row r="65" customFormat="false" ht="24" hidden="false" customHeight="true" outlineLevel="0" collapsed="false">
      <c r="A65" s="17" t="n">
        <v>49</v>
      </c>
      <c r="B65" s="58" t="s">
        <v>34</v>
      </c>
      <c r="C65" s="58"/>
      <c r="D65" s="58"/>
      <c r="E65" s="58"/>
      <c r="F65" s="58"/>
      <c r="G65" s="58"/>
      <c r="H65" s="58"/>
      <c r="I65" s="58"/>
      <c r="J65" s="58"/>
    </row>
    <row r="66" customFormat="false" ht="33" hidden="false" customHeight="true" outlineLevel="0" collapsed="false">
      <c r="A66" s="17" t="n">
        <v>50</v>
      </c>
      <c r="B66" s="32" t="s">
        <v>13</v>
      </c>
      <c r="C66" s="38" t="n">
        <f aca="false">E66+F66+G66+H66+I66</f>
        <v>339.8</v>
      </c>
      <c r="D66" s="34"/>
      <c r="E66" s="33" t="n">
        <f aca="false">E67+E68</f>
        <v>129.8</v>
      </c>
      <c r="F66" s="34" t="n">
        <f aca="false">F67+F68</f>
        <v>105</v>
      </c>
      <c r="G66" s="34" t="n">
        <f aca="false">G67+G68</f>
        <v>105</v>
      </c>
      <c r="H66" s="34"/>
      <c r="I66" s="34"/>
      <c r="J66" s="35"/>
    </row>
    <row r="67" customFormat="false" ht="15.75" hidden="false" customHeight="true" outlineLevel="0" collapsed="false">
      <c r="A67" s="17" t="n">
        <v>51</v>
      </c>
      <c r="B67" s="36" t="s">
        <v>9</v>
      </c>
      <c r="C67" s="38" t="n">
        <f aca="false">E67+F67+G67+H67+I67</f>
        <v>24.8</v>
      </c>
      <c r="D67" s="34"/>
      <c r="E67" s="37" t="n">
        <f aca="false">E70</f>
        <v>24.8</v>
      </c>
      <c r="F67" s="38" t="n">
        <f aca="false">F70</f>
        <v>0</v>
      </c>
      <c r="G67" s="38" t="n">
        <f aca="false">G70</f>
        <v>0</v>
      </c>
      <c r="H67" s="38"/>
      <c r="I67" s="38"/>
      <c r="J67" s="39"/>
    </row>
    <row r="68" customFormat="false" ht="17.25" hidden="false" customHeight="true" outlineLevel="0" collapsed="false">
      <c r="A68" s="17" t="n">
        <v>52</v>
      </c>
      <c r="B68" s="36" t="s">
        <v>10</v>
      </c>
      <c r="C68" s="38" t="n">
        <f aca="false">E68+F68+G68+H68+I68</f>
        <v>315</v>
      </c>
      <c r="D68" s="34"/>
      <c r="E68" s="37" t="n">
        <v>105</v>
      </c>
      <c r="F68" s="38" t="n">
        <v>105</v>
      </c>
      <c r="G68" s="38" t="n">
        <v>105</v>
      </c>
      <c r="H68" s="38"/>
      <c r="I68" s="38"/>
      <c r="J68" s="39"/>
    </row>
    <row r="69" customFormat="false" ht="75" hidden="false" customHeight="true" outlineLevel="0" collapsed="false">
      <c r="A69" s="17" t="n">
        <v>53</v>
      </c>
      <c r="B69" s="59" t="s">
        <v>30</v>
      </c>
      <c r="C69" s="38" t="n">
        <f aca="false">E69+F69+G69+H69+I69</f>
        <v>339.8</v>
      </c>
      <c r="D69" s="34"/>
      <c r="E69" s="33" t="n">
        <f aca="false">E70+E71</f>
        <v>129.8</v>
      </c>
      <c r="F69" s="34" t="n">
        <f aca="false">F70+F71</f>
        <v>105</v>
      </c>
      <c r="G69" s="34" t="n">
        <f aca="false">G70+G71</f>
        <v>105</v>
      </c>
      <c r="H69" s="34"/>
      <c r="I69" s="34"/>
      <c r="J69" s="60"/>
    </row>
    <row r="70" customFormat="false" ht="15" hidden="false" customHeight="false" outlineLevel="0" collapsed="false">
      <c r="A70" s="17" t="n">
        <v>54</v>
      </c>
      <c r="B70" s="61" t="s">
        <v>9</v>
      </c>
      <c r="C70" s="38" t="n">
        <f aca="false">E70+F70+G70+H70+I70</f>
        <v>24.8</v>
      </c>
      <c r="D70" s="34"/>
      <c r="E70" s="37" t="n">
        <f aca="false">E73+E76+E79+E82</f>
        <v>24.8</v>
      </c>
      <c r="F70" s="38" t="n">
        <f aca="false">F73+F76+F79+F82</f>
        <v>0</v>
      </c>
      <c r="G70" s="38" t="n">
        <f aca="false">G73+G76+G79+G82</f>
        <v>0</v>
      </c>
      <c r="H70" s="38"/>
      <c r="I70" s="38"/>
      <c r="J70" s="48"/>
    </row>
    <row r="71" customFormat="false" ht="15" hidden="false" customHeight="false" outlineLevel="0" collapsed="false">
      <c r="A71" s="17" t="n">
        <v>55</v>
      </c>
      <c r="B71" s="62" t="s">
        <v>10</v>
      </c>
      <c r="C71" s="38" t="n">
        <f aca="false">E71+F71+G71+H71+I71</f>
        <v>315</v>
      </c>
      <c r="D71" s="34"/>
      <c r="E71" s="37" t="n">
        <v>105</v>
      </c>
      <c r="F71" s="38" t="n">
        <v>105</v>
      </c>
      <c r="G71" s="38" t="n">
        <v>105</v>
      </c>
      <c r="H71" s="38"/>
      <c r="I71" s="38"/>
      <c r="J71" s="63"/>
    </row>
    <row r="72" customFormat="false" ht="83.25" hidden="false" customHeight="true" outlineLevel="0" collapsed="false">
      <c r="A72" s="17" t="n">
        <v>56</v>
      </c>
      <c r="B72" s="45" t="s">
        <v>31</v>
      </c>
      <c r="C72" s="38" t="n">
        <f aca="false">E72+F72+G72+H72+I72</f>
        <v>105</v>
      </c>
      <c r="D72" s="38"/>
      <c r="E72" s="33" t="n">
        <f aca="false">E73+E74</f>
        <v>45</v>
      </c>
      <c r="F72" s="34" t="n">
        <f aca="false">F73+F74</f>
        <v>30</v>
      </c>
      <c r="G72" s="34" t="n">
        <f aca="false">G73+G74</f>
        <v>30</v>
      </c>
      <c r="H72" s="34"/>
      <c r="I72" s="34"/>
      <c r="J72" s="39" t="s">
        <v>35</v>
      </c>
    </row>
    <row r="73" customFormat="false" ht="15" hidden="false" customHeight="false" outlineLevel="0" collapsed="false">
      <c r="A73" s="17" t="n">
        <v>57</v>
      </c>
      <c r="B73" s="61" t="s">
        <v>9</v>
      </c>
      <c r="C73" s="38" t="n">
        <f aca="false">E73+F73+G73+H73+I73</f>
        <v>15</v>
      </c>
      <c r="D73" s="38"/>
      <c r="E73" s="37" t="n">
        <v>15</v>
      </c>
      <c r="F73" s="38" t="n">
        <v>0</v>
      </c>
      <c r="G73" s="38" t="n">
        <v>0</v>
      </c>
      <c r="H73" s="38"/>
      <c r="I73" s="38"/>
      <c r="J73" s="48"/>
    </row>
    <row r="74" customFormat="false" ht="15" hidden="false" customHeight="false" outlineLevel="0" collapsed="false">
      <c r="A74" s="17" t="n">
        <v>58</v>
      </c>
      <c r="B74" s="62" t="s">
        <v>10</v>
      </c>
      <c r="C74" s="38" t="n">
        <f aca="false">E74+F74+G74+H74+I74</f>
        <v>90</v>
      </c>
      <c r="D74" s="52"/>
      <c r="E74" s="53" t="n">
        <v>30</v>
      </c>
      <c r="F74" s="52" t="n">
        <v>30</v>
      </c>
      <c r="G74" s="52" t="n">
        <v>30</v>
      </c>
      <c r="H74" s="52"/>
      <c r="I74" s="52"/>
      <c r="J74" s="63"/>
    </row>
    <row r="75" customFormat="false" ht="54" hidden="false" customHeight="true" outlineLevel="0" collapsed="false">
      <c r="A75" s="17" t="n">
        <v>59</v>
      </c>
      <c r="B75" s="45" t="s">
        <v>32</v>
      </c>
      <c r="C75" s="38" t="n">
        <f aca="false">E75+F75+G75+H75+I75</f>
        <v>225</v>
      </c>
      <c r="D75" s="38"/>
      <c r="E75" s="33" t="n">
        <f aca="false">E76+E77</f>
        <v>75</v>
      </c>
      <c r="F75" s="34" t="n">
        <f aca="false">F76+F77</f>
        <v>75</v>
      </c>
      <c r="G75" s="34" t="n">
        <f aca="false">G76+G77</f>
        <v>75</v>
      </c>
      <c r="H75" s="34"/>
      <c r="I75" s="34"/>
      <c r="J75" s="39"/>
    </row>
    <row r="76" customFormat="false" ht="15" hidden="false" customHeight="false" outlineLevel="0" collapsed="false">
      <c r="A76" s="17" t="n">
        <v>60</v>
      </c>
      <c r="B76" s="64" t="s">
        <v>9</v>
      </c>
      <c r="C76" s="38" t="n">
        <f aca="false">E76+F76+G76+H76+I76</f>
        <v>0</v>
      </c>
      <c r="D76" s="38"/>
      <c r="E76" s="37" t="n">
        <v>0</v>
      </c>
      <c r="F76" s="38" t="n">
        <v>0</v>
      </c>
      <c r="G76" s="38" t="n">
        <v>0</v>
      </c>
      <c r="H76" s="38"/>
      <c r="I76" s="38"/>
      <c r="J76" s="48"/>
    </row>
    <row r="77" customFormat="false" ht="15" hidden="false" customHeight="false" outlineLevel="0" collapsed="false">
      <c r="A77" s="17" t="n">
        <v>61</v>
      </c>
      <c r="B77" s="65" t="s">
        <v>10</v>
      </c>
      <c r="C77" s="38" t="n">
        <f aca="false">E77+F77+G77+H77+I77</f>
        <v>225</v>
      </c>
      <c r="D77" s="52"/>
      <c r="E77" s="53" t="n">
        <v>75</v>
      </c>
      <c r="F77" s="52" t="n">
        <v>75</v>
      </c>
      <c r="G77" s="52" t="n">
        <v>75</v>
      </c>
      <c r="H77" s="52"/>
      <c r="I77" s="52"/>
      <c r="J77" s="63"/>
    </row>
    <row r="78" customFormat="false" ht="111.75" hidden="false" customHeight="true" outlineLevel="0" collapsed="false">
      <c r="A78" s="17" t="n">
        <v>62</v>
      </c>
      <c r="B78" s="45" t="s">
        <v>33</v>
      </c>
      <c r="C78" s="38" t="n">
        <f aca="false">E78+F78+G78+H78+I78</f>
        <v>9.8</v>
      </c>
      <c r="D78" s="38"/>
      <c r="E78" s="33" t="n">
        <f aca="false">E79+E80</f>
        <v>9.8</v>
      </c>
      <c r="F78" s="34" t="n">
        <f aca="false">F79+F80</f>
        <v>0</v>
      </c>
      <c r="G78" s="34" t="n">
        <f aca="false">G79+G80</f>
        <v>0</v>
      </c>
      <c r="H78" s="34"/>
      <c r="I78" s="34"/>
      <c r="J78" s="39" t="s">
        <v>36</v>
      </c>
    </row>
    <row r="79" customFormat="false" ht="15" hidden="false" customHeight="false" outlineLevel="0" collapsed="false">
      <c r="A79" s="17" t="n">
        <v>63</v>
      </c>
      <c r="B79" s="64" t="s">
        <v>9</v>
      </c>
      <c r="C79" s="38" t="n">
        <f aca="false">E79+F79+G79+H79+I79</f>
        <v>9.8</v>
      </c>
      <c r="D79" s="38"/>
      <c r="E79" s="37" t="n">
        <v>9.8</v>
      </c>
      <c r="F79" s="38" t="n">
        <v>0</v>
      </c>
      <c r="G79" s="38" t="n">
        <v>0</v>
      </c>
      <c r="H79" s="38"/>
      <c r="I79" s="38"/>
      <c r="J79" s="48"/>
    </row>
    <row r="80" customFormat="false" ht="15" hidden="false" customHeight="false" outlineLevel="0" collapsed="false">
      <c r="A80" s="17" t="n">
        <v>64</v>
      </c>
      <c r="B80" s="64" t="s">
        <v>10</v>
      </c>
      <c r="C80" s="38" t="n">
        <f aca="false">E80+F80+G80+H80+I80</f>
        <v>0</v>
      </c>
      <c r="D80" s="38"/>
      <c r="E80" s="37" t="n">
        <v>0</v>
      </c>
      <c r="F80" s="38" t="n">
        <v>0</v>
      </c>
      <c r="G80" s="38" t="n">
        <v>0</v>
      </c>
      <c r="H80" s="38"/>
      <c r="I80" s="38"/>
      <c r="J80" s="66"/>
    </row>
    <row r="81" customFormat="false" ht="111.75" hidden="false" customHeight="true" outlineLevel="0" collapsed="false">
      <c r="A81" s="17" t="n">
        <v>65</v>
      </c>
      <c r="B81" s="45" t="s">
        <v>37</v>
      </c>
      <c r="C81" s="38" t="n">
        <f aca="false">E81+F81+G81+H81+I81</f>
        <v>0</v>
      </c>
      <c r="D81" s="38"/>
      <c r="E81" s="33" t="n">
        <f aca="false">E82+0</f>
        <v>0</v>
      </c>
      <c r="F81" s="34" t="n">
        <v>0</v>
      </c>
      <c r="G81" s="34" t="n">
        <v>0</v>
      </c>
      <c r="H81" s="34"/>
      <c r="I81" s="34"/>
      <c r="J81" s="39"/>
    </row>
    <row r="82" customFormat="false" ht="15" hidden="false" customHeight="false" outlineLevel="0" collapsed="false">
      <c r="A82" s="17" t="n">
        <v>66</v>
      </c>
      <c r="B82" s="64" t="s">
        <v>9</v>
      </c>
      <c r="C82" s="38" t="n">
        <f aca="false">E82+F82+G82+H82+I82</f>
        <v>0</v>
      </c>
      <c r="D82" s="38"/>
      <c r="E82" s="37" t="n">
        <v>0</v>
      </c>
      <c r="F82" s="38" t="n">
        <v>0</v>
      </c>
      <c r="G82" s="38" t="n">
        <v>0</v>
      </c>
      <c r="H82" s="38"/>
      <c r="I82" s="38"/>
      <c r="J82" s="48"/>
    </row>
    <row r="83" customFormat="false" ht="15" hidden="false" customHeight="false" outlineLevel="0" collapsed="false">
      <c r="A83" s="17" t="n">
        <v>67</v>
      </c>
      <c r="B83" s="64" t="s">
        <v>10</v>
      </c>
      <c r="C83" s="38" t="n">
        <v>0</v>
      </c>
      <c r="D83" s="38"/>
      <c r="E83" s="37" t="n">
        <v>0</v>
      </c>
      <c r="F83" s="38" t="n">
        <v>0</v>
      </c>
      <c r="G83" s="38" t="n">
        <v>0</v>
      </c>
      <c r="H83" s="38"/>
      <c r="I83" s="38"/>
      <c r="J83" s="66"/>
    </row>
  </sheetData>
  <mergeCells count="11">
    <mergeCell ref="A2:J2"/>
    <mergeCell ref="A3:J3"/>
    <mergeCell ref="B4:J4"/>
    <mergeCell ref="A5:A6"/>
    <mergeCell ref="B5:B6"/>
    <mergeCell ref="C5:I5"/>
    <mergeCell ref="J5:J6"/>
    <mergeCell ref="B14:I14"/>
    <mergeCell ref="B18:J18"/>
    <mergeCell ref="B49:J49"/>
    <mergeCell ref="B65:J65"/>
  </mergeCells>
  <printOptions headings="false" gridLines="false" gridLinesSet="true" horizontalCentered="true" verticalCentered="false"/>
  <pageMargins left="0.315277777777778" right="0.315277777777778" top="0.590277777777778" bottom="0.35416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36" man="true" max="16383" min="0"/>
    <brk id="78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71" activeCellId="0" sqref="J71"/>
    </sheetView>
  </sheetViews>
  <sheetFormatPr defaultColWidth="8.6796875" defaultRowHeight="15" customHeight="true" zeroHeight="false" outlineLevelRow="0" outlineLevelCol="0"/>
  <cols>
    <col collapsed="false" customWidth="true" hidden="false" outlineLevel="0" max="1" min="1" style="1" width="6.14"/>
    <col collapsed="false" customWidth="true" hidden="false" outlineLevel="0" max="2" min="2" style="0" width="46.57"/>
    <col collapsed="false" customWidth="true" hidden="false" outlineLevel="0" max="4" min="3" style="0" width="15.71"/>
    <col collapsed="false" customWidth="true" hidden="false" outlineLevel="0" max="5" min="5" style="0" width="15.14"/>
    <col collapsed="false" customWidth="true" hidden="false" outlineLevel="0" max="6" min="6" style="67" width="13.57"/>
    <col collapsed="false" customWidth="true" hidden="false" outlineLevel="0" max="7" min="7" style="0" width="14"/>
    <col collapsed="false" customWidth="true" hidden="false" outlineLevel="0" max="8" min="8" style="2" width="13.15"/>
    <col collapsed="false" customWidth="true" hidden="false" outlineLevel="0" max="9" min="9" style="2" width="13.42"/>
    <col collapsed="false" customWidth="true" hidden="false" outlineLevel="0" max="10" min="10" style="0" width="32.71"/>
    <col collapsed="false" customWidth="true" hidden="true" outlineLevel="0" max="13" min="11" style="0" width="11.53"/>
  </cols>
  <sheetData>
    <row r="1" customFormat="false" ht="49.25" hidden="false" customHeight="false" outlineLevel="0" collapsed="false">
      <c r="A1" s="3"/>
      <c r="B1" s="4"/>
      <c r="C1" s="5"/>
      <c r="D1" s="5"/>
      <c r="E1" s="5"/>
      <c r="F1" s="6"/>
      <c r="G1" s="5"/>
      <c r="H1" s="6"/>
      <c r="I1" s="6"/>
      <c r="J1" s="68" t="s">
        <v>38</v>
      </c>
    </row>
    <row r="2" customFormat="false" ht="15" hidden="true" customHeight="false" outlineLevel="0" collapsed="false">
      <c r="A2" s="0"/>
    </row>
    <row r="3" customFormat="false" ht="15" hidden="false" customHeight="false" outlineLevel="0" collapsed="false">
      <c r="A3" s="0"/>
      <c r="C3" s="8" t="s">
        <v>39</v>
      </c>
      <c r="D3" s="8"/>
      <c r="E3" s="8"/>
      <c r="F3" s="8"/>
      <c r="G3" s="8"/>
      <c r="H3" s="8"/>
      <c r="I3" s="8"/>
      <c r="J3" s="8"/>
      <c r="K3" s="8"/>
      <c r="L3" s="8"/>
    </row>
    <row r="4" customFormat="false" ht="15" hidden="false" customHeight="false" outlineLevel="0" collapsed="false">
      <c r="A4" s="9"/>
      <c r="B4" s="10" t="s">
        <v>40</v>
      </c>
      <c r="C4" s="10"/>
      <c r="D4" s="10"/>
      <c r="E4" s="10"/>
      <c r="F4" s="10"/>
      <c r="G4" s="10"/>
      <c r="H4" s="10"/>
      <c r="I4" s="10"/>
      <c r="J4" s="10"/>
    </row>
    <row r="5" customFormat="false" ht="15" hidden="false" customHeight="true" outlineLevel="0" collapsed="false">
      <c r="A5" s="11" t="s">
        <v>3</v>
      </c>
      <c r="B5" s="12" t="s">
        <v>4</v>
      </c>
      <c r="C5" s="13" t="s">
        <v>5</v>
      </c>
      <c r="D5" s="13"/>
      <c r="E5" s="13"/>
      <c r="F5" s="13"/>
      <c r="G5" s="13"/>
      <c r="H5" s="13"/>
      <c r="I5" s="13"/>
      <c r="J5" s="12" t="s">
        <v>6</v>
      </c>
    </row>
    <row r="6" customFormat="false" ht="15" hidden="false" customHeight="false" outlineLevel="0" collapsed="false">
      <c r="A6" s="11"/>
      <c r="B6" s="12"/>
      <c r="C6" s="14" t="s">
        <v>7</v>
      </c>
      <c r="D6" s="14" t="n">
        <v>2022</v>
      </c>
      <c r="E6" s="14" t="n">
        <v>2023</v>
      </c>
      <c r="F6" s="15" t="n">
        <v>2024</v>
      </c>
      <c r="G6" s="15" t="n">
        <v>2025</v>
      </c>
      <c r="H6" s="15" t="n">
        <v>2026</v>
      </c>
      <c r="I6" s="15" t="n">
        <v>2027</v>
      </c>
      <c r="J6" s="12"/>
    </row>
    <row r="7" customFormat="false" ht="15" hidden="false" customHeight="false" outlineLevel="0" collapsed="false">
      <c r="A7" s="11" t="n">
        <v>1</v>
      </c>
      <c r="B7" s="12" t="n">
        <v>2</v>
      </c>
      <c r="C7" s="12" t="n">
        <v>3</v>
      </c>
      <c r="D7" s="12" t="n">
        <v>4</v>
      </c>
      <c r="E7" s="12" t="n">
        <v>5</v>
      </c>
      <c r="F7" s="16" t="n">
        <v>6</v>
      </c>
      <c r="G7" s="12" t="n">
        <v>7</v>
      </c>
      <c r="H7" s="16" t="n">
        <v>8</v>
      </c>
      <c r="I7" s="16" t="n">
        <v>9</v>
      </c>
      <c r="J7" s="12" t="n">
        <v>10</v>
      </c>
    </row>
    <row r="8" customFormat="false" ht="26.85" hidden="false" customHeight="false" outlineLevel="0" collapsed="false">
      <c r="A8" s="17" t="n">
        <v>1</v>
      </c>
      <c r="B8" s="18" t="s">
        <v>8</v>
      </c>
      <c r="C8" s="19" t="n">
        <f aca="false">E8+F8+G8+H8+I8+D8</f>
        <v>46413.717</v>
      </c>
      <c r="D8" s="20" t="n">
        <f aca="false">D9+D10</f>
        <v>6216</v>
      </c>
      <c r="E8" s="21" t="n">
        <f aca="false">E9+E10</f>
        <v>6978.5</v>
      </c>
      <c r="F8" s="20" t="n">
        <f aca="false">F9+F10</f>
        <v>8192.017</v>
      </c>
      <c r="G8" s="21" t="n">
        <f aca="false">G9+G10</f>
        <v>9717.2</v>
      </c>
      <c r="H8" s="21" t="n">
        <f aca="false">H9+H10</f>
        <v>7655</v>
      </c>
      <c r="I8" s="21" t="n">
        <f aca="false">I9+I10</f>
        <v>7655</v>
      </c>
      <c r="J8" s="22"/>
    </row>
    <row r="9" customFormat="false" ht="15" hidden="false" customHeight="false" outlineLevel="0" collapsed="false">
      <c r="A9" s="17" t="n">
        <v>2</v>
      </c>
      <c r="B9" s="23" t="s">
        <v>9</v>
      </c>
      <c r="C9" s="19" t="n">
        <f aca="false">E9+F9+G9+H9+I9+D9</f>
        <v>967.767</v>
      </c>
      <c r="D9" s="20" t="n">
        <v>157</v>
      </c>
      <c r="E9" s="21" t="n">
        <f aca="false">E12</f>
        <v>250.5</v>
      </c>
      <c r="F9" s="20" t="n">
        <f aca="false">27.2+95.2+18.7+150.512+45.455</f>
        <v>337.067</v>
      </c>
      <c r="G9" s="21" t="n">
        <f aca="false">180+43.2</f>
        <v>223.2</v>
      </c>
      <c r="H9" s="21" t="n">
        <v>0</v>
      </c>
      <c r="I9" s="21" t="n">
        <v>0</v>
      </c>
      <c r="J9" s="22"/>
    </row>
    <row r="10" customFormat="false" ht="15" hidden="false" customHeight="false" outlineLevel="0" collapsed="false">
      <c r="A10" s="17" t="n">
        <v>3</v>
      </c>
      <c r="B10" s="24" t="s">
        <v>10</v>
      </c>
      <c r="C10" s="19" t="n">
        <f aca="false">E10+F10+G10+H10+I10+D10</f>
        <v>45445.95</v>
      </c>
      <c r="D10" s="20" t="n">
        <v>6059</v>
      </c>
      <c r="E10" s="21" t="n">
        <f aca="false">500+6228</f>
        <v>6728</v>
      </c>
      <c r="F10" s="20" t="n">
        <v>7854.95</v>
      </c>
      <c r="G10" s="21" t="n">
        <f aca="false">9124+100+140+80+50</f>
        <v>9494</v>
      </c>
      <c r="H10" s="21" t="n">
        <f aca="false">H13</f>
        <v>7655</v>
      </c>
      <c r="I10" s="21" t="n">
        <f aca="false">I13</f>
        <v>7655</v>
      </c>
      <c r="J10" s="22"/>
    </row>
    <row r="11" customFormat="false" ht="15" hidden="false" customHeight="false" outlineLevel="0" collapsed="false">
      <c r="A11" s="17" t="n">
        <v>4</v>
      </c>
      <c r="B11" s="25" t="s">
        <v>11</v>
      </c>
      <c r="C11" s="19" t="n">
        <f aca="false">E11+F11+G11+H11+I11+D11</f>
        <v>46413.717</v>
      </c>
      <c r="D11" s="20" t="n">
        <f aca="false">D12+D13</f>
        <v>6216</v>
      </c>
      <c r="E11" s="21" t="n">
        <f aca="false">E12+E13</f>
        <v>6978.5</v>
      </c>
      <c r="F11" s="20" t="n">
        <f aca="false">F12+F13</f>
        <v>8192.017</v>
      </c>
      <c r="G11" s="21" t="n">
        <f aca="false">G12+G13</f>
        <v>9717.2</v>
      </c>
      <c r="H11" s="21" t="n">
        <f aca="false">H12+H13</f>
        <v>7655</v>
      </c>
      <c r="I11" s="21" t="n">
        <f aca="false">I12+I13</f>
        <v>7655</v>
      </c>
      <c r="J11" s="22"/>
      <c r="N11" s="69"/>
    </row>
    <row r="12" customFormat="false" ht="15" hidden="false" customHeight="false" outlineLevel="0" collapsed="false">
      <c r="A12" s="17" t="n">
        <v>5</v>
      </c>
      <c r="B12" s="26" t="s">
        <v>9</v>
      </c>
      <c r="C12" s="19" t="n">
        <f aca="false">E12+F12+G12+H12+I12+D12</f>
        <v>967.767</v>
      </c>
      <c r="D12" s="20" t="n">
        <v>157</v>
      </c>
      <c r="E12" s="21" t="n">
        <f aca="false">E16+E51</f>
        <v>250.5</v>
      </c>
      <c r="F12" s="20" t="n">
        <f aca="false">F9</f>
        <v>337.067</v>
      </c>
      <c r="G12" s="21" t="n">
        <f aca="false">G9</f>
        <v>223.2</v>
      </c>
      <c r="H12" s="21"/>
      <c r="I12" s="21"/>
      <c r="J12" s="22"/>
    </row>
    <row r="13" customFormat="false" ht="15" hidden="false" customHeight="false" outlineLevel="0" collapsed="false">
      <c r="A13" s="17" t="n">
        <v>6</v>
      </c>
      <c r="B13" s="27" t="s">
        <v>10</v>
      </c>
      <c r="C13" s="19" t="n">
        <f aca="false">E13+F13+G13+H13+I13+D13</f>
        <v>45445.95</v>
      </c>
      <c r="D13" s="28" t="n">
        <v>6059</v>
      </c>
      <c r="E13" s="21" t="n">
        <f aca="false">500+6228</f>
        <v>6728</v>
      </c>
      <c r="F13" s="20" t="n">
        <f aca="false">F10</f>
        <v>7854.95</v>
      </c>
      <c r="G13" s="21" t="n">
        <f aca="false">G10</f>
        <v>9494</v>
      </c>
      <c r="H13" s="21" t="n">
        <v>7655</v>
      </c>
      <c r="I13" s="21" t="n">
        <v>7655</v>
      </c>
      <c r="J13" s="29"/>
    </row>
    <row r="14" customFormat="false" ht="15" hidden="false" customHeight="false" outlineLevel="0" collapsed="false">
      <c r="A14" s="17" t="n">
        <v>7</v>
      </c>
      <c r="B14" s="30" t="s">
        <v>41</v>
      </c>
      <c r="C14" s="30"/>
      <c r="D14" s="30"/>
      <c r="E14" s="30"/>
      <c r="F14" s="30"/>
      <c r="G14" s="30"/>
      <c r="H14" s="30"/>
      <c r="I14" s="30"/>
      <c r="J14" s="31"/>
    </row>
    <row r="15" customFormat="false" ht="26.85" hidden="false" customHeight="false" outlineLevel="0" collapsed="false">
      <c r="A15" s="17" t="n">
        <v>8</v>
      </c>
      <c r="B15" s="32" t="s">
        <v>13</v>
      </c>
      <c r="C15" s="19" t="n">
        <f aca="false">E15+F15+G15+H15+I15+D15</f>
        <v>45351.124</v>
      </c>
      <c r="D15" s="20" t="n">
        <f aca="false">D16+D17</f>
        <v>6023.6</v>
      </c>
      <c r="E15" s="33" t="n">
        <f aca="false">E16+E17</f>
        <v>6848.7</v>
      </c>
      <c r="F15" s="34" t="n">
        <f aca="false">F16+F17</f>
        <v>8064.824</v>
      </c>
      <c r="G15" s="34" t="n">
        <f aca="false">G16+G17</f>
        <v>9404</v>
      </c>
      <c r="H15" s="34" t="n">
        <f aca="false">H16+H17</f>
        <v>7505</v>
      </c>
      <c r="I15" s="34" t="n">
        <f aca="false">I16+I17</f>
        <v>7505</v>
      </c>
      <c r="J15" s="35"/>
      <c r="P15" s="70"/>
    </row>
    <row r="16" customFormat="false" ht="15" hidden="false" customHeight="false" outlineLevel="0" collapsed="false">
      <c r="A16" s="17" t="n">
        <v>9</v>
      </c>
      <c r="B16" s="36" t="s">
        <v>9</v>
      </c>
      <c r="C16" s="19" t="n">
        <f aca="false">E16+F16+G16+H16+I16+D16</f>
        <v>805.16</v>
      </c>
      <c r="D16" s="20" t="n">
        <f aca="false">D20</f>
        <v>89.6</v>
      </c>
      <c r="E16" s="37" t="n">
        <f aca="false">E35+E38+E26+E44</f>
        <v>225.7</v>
      </c>
      <c r="F16" s="38" t="n">
        <f aca="false">F35+F38+F26+F44</f>
        <v>309.86</v>
      </c>
      <c r="G16" s="37" t="n">
        <f aca="false">G35+G38+G26+G44</f>
        <v>180</v>
      </c>
      <c r="H16" s="37" t="n">
        <f aca="false">H35+H38+H26+H44</f>
        <v>0</v>
      </c>
      <c r="I16" s="38"/>
      <c r="J16" s="39"/>
    </row>
    <row r="17" customFormat="false" ht="15" hidden="false" customHeight="false" outlineLevel="0" collapsed="false">
      <c r="A17" s="17" t="n">
        <v>10</v>
      </c>
      <c r="B17" s="36" t="s">
        <v>10</v>
      </c>
      <c r="C17" s="19" t="n">
        <f aca="false">E17+F17+G17+H17+I17+D17</f>
        <v>44545.964</v>
      </c>
      <c r="D17" s="20" t="n">
        <f aca="false">D21</f>
        <v>5934</v>
      </c>
      <c r="E17" s="37" t="n">
        <f aca="false">500+6228-30-50-25</f>
        <v>6623</v>
      </c>
      <c r="F17" s="20" t="n">
        <f aca="false">F21</f>
        <v>7754.964</v>
      </c>
      <c r="G17" s="20" t="n">
        <f aca="false">9124+G36</f>
        <v>9224</v>
      </c>
      <c r="H17" s="20" t="n">
        <f aca="false">H13-H52</f>
        <v>7505</v>
      </c>
      <c r="I17" s="38" t="n">
        <v>7505</v>
      </c>
      <c r="J17" s="39"/>
    </row>
    <row r="18" customFormat="false" ht="15" hidden="false" customHeight="true" outlineLevel="0" collapsed="false">
      <c r="A18" s="17" t="n">
        <v>11</v>
      </c>
      <c r="B18" s="40" t="s">
        <v>11</v>
      </c>
      <c r="C18" s="40"/>
      <c r="D18" s="40"/>
      <c r="E18" s="40"/>
      <c r="F18" s="40"/>
      <c r="G18" s="40"/>
      <c r="H18" s="40"/>
      <c r="I18" s="40"/>
      <c r="J18" s="40"/>
    </row>
    <row r="19" customFormat="false" ht="26.85" hidden="false" customHeight="false" outlineLevel="0" collapsed="false">
      <c r="A19" s="17" t="n">
        <v>12</v>
      </c>
      <c r="B19" s="41" t="s">
        <v>14</v>
      </c>
      <c r="C19" s="19" t="n">
        <f aca="false">E19+F19+G19+H19+I19+D19</f>
        <v>45351.124</v>
      </c>
      <c r="D19" s="38" t="n">
        <f aca="false">D20+D21</f>
        <v>6023.6</v>
      </c>
      <c r="E19" s="33" t="n">
        <f aca="false">E20+E21</f>
        <v>6848.7</v>
      </c>
      <c r="F19" s="34" t="n">
        <f aca="false">F20+F21</f>
        <v>8064.824</v>
      </c>
      <c r="G19" s="34" t="n">
        <f aca="false">G20+G21</f>
        <v>9404</v>
      </c>
      <c r="H19" s="34" t="n">
        <f aca="false">H20+H21</f>
        <v>7505</v>
      </c>
      <c r="I19" s="34" t="n">
        <f aca="false">I20+I21</f>
        <v>7505</v>
      </c>
      <c r="J19" s="40"/>
    </row>
    <row r="20" customFormat="false" ht="15" hidden="false" customHeight="false" outlineLevel="0" collapsed="false">
      <c r="A20" s="17" t="n">
        <v>13</v>
      </c>
      <c r="B20" s="42" t="s">
        <v>9</v>
      </c>
      <c r="C20" s="19" t="n">
        <f aca="false">E20+F20+G20+H20+I20+D20</f>
        <v>805.16</v>
      </c>
      <c r="D20" s="38" t="n">
        <f aca="false">+D35+D38+D23+D41+D44+D47</f>
        <v>89.6</v>
      </c>
      <c r="E20" s="37" t="n">
        <f aca="false">E26+E35+E38+E41+E44+E47</f>
        <v>225.7</v>
      </c>
      <c r="F20" s="38" t="n">
        <f aca="false">F23+F35+F66+F38+F44</f>
        <v>309.86</v>
      </c>
      <c r="G20" s="38" t="n">
        <f aca="false">G35</f>
        <v>180</v>
      </c>
      <c r="H20" s="38" t="n">
        <f aca="false">H23</f>
        <v>0</v>
      </c>
      <c r="I20" s="38" t="n">
        <f aca="false">I23</f>
        <v>0</v>
      </c>
      <c r="J20" s="43"/>
    </row>
    <row r="21" customFormat="false" ht="15" hidden="false" customHeight="false" outlineLevel="0" collapsed="false">
      <c r="A21" s="17" t="n">
        <v>14</v>
      </c>
      <c r="B21" s="44" t="s">
        <v>10</v>
      </c>
      <c r="C21" s="19" t="n">
        <f aca="false">E21+F21+G21+H21+I21+D21</f>
        <v>44545.964</v>
      </c>
      <c r="D21" s="38" t="n">
        <f aca="false">D24+D36+D39+D42+D45+D48</f>
        <v>5934</v>
      </c>
      <c r="E21" s="37" t="n">
        <f aca="false">E27+E36+E39+E42+E45+E48</f>
        <v>6623</v>
      </c>
      <c r="F21" s="38" t="n">
        <f aca="false">F24+F36+F39</f>
        <v>7754.964</v>
      </c>
      <c r="G21" s="38" t="n">
        <f aca="false">G17</f>
        <v>9224</v>
      </c>
      <c r="H21" s="38" t="n">
        <f aca="false">H17</f>
        <v>7505</v>
      </c>
      <c r="I21" s="38" t="n">
        <f aca="false">I17</f>
        <v>7505</v>
      </c>
      <c r="J21" s="40"/>
    </row>
    <row r="22" customFormat="false" ht="39.55" hidden="false" customHeight="false" outlineLevel="0" collapsed="false">
      <c r="A22" s="17" t="n">
        <v>15</v>
      </c>
      <c r="B22" s="45" t="s">
        <v>15</v>
      </c>
      <c r="C22" s="19" t="n">
        <f aca="false">E22+F22+G22+H22+I22+D22</f>
        <v>43852.764</v>
      </c>
      <c r="D22" s="38" t="n">
        <f aca="false">D23+D24</f>
        <v>5830.8</v>
      </c>
      <c r="E22" s="33" t="n">
        <f aca="false">E23+E24</f>
        <v>6483</v>
      </c>
      <c r="F22" s="34" t="n">
        <f aca="false">F23+F24</f>
        <v>7604.964</v>
      </c>
      <c r="G22" s="34" t="n">
        <f aca="false">G23+G24</f>
        <v>9124</v>
      </c>
      <c r="H22" s="34" t="n">
        <v>7405</v>
      </c>
      <c r="I22" s="34" t="n">
        <v>7405</v>
      </c>
      <c r="J22" s="46" t="s">
        <v>16</v>
      </c>
      <c r="L22" s="70"/>
    </row>
    <row r="23" customFormat="false" ht="15" hidden="false" customHeight="false" outlineLevel="0" collapsed="false">
      <c r="A23" s="17" t="n">
        <v>16</v>
      </c>
      <c r="B23" s="36" t="s">
        <v>9</v>
      </c>
      <c r="C23" s="19" t="n">
        <f aca="false">E23+F23+G23+H23+I23+D23</f>
        <v>21.8</v>
      </c>
      <c r="D23" s="38" t="n">
        <f aca="false">21.8+135.2-D35-D38-D51</f>
        <v>21.8</v>
      </c>
      <c r="E23" s="37" t="n">
        <v>0</v>
      </c>
      <c r="F23" s="38" t="n">
        <f aca="false">F26+F29+F320</f>
        <v>0</v>
      </c>
      <c r="G23" s="38" t="n">
        <v>0</v>
      </c>
      <c r="H23" s="38" t="n">
        <v>0</v>
      </c>
      <c r="I23" s="38" t="n">
        <v>0</v>
      </c>
      <c r="J23" s="47"/>
    </row>
    <row r="24" customFormat="false" ht="15" hidden="false" customHeight="false" outlineLevel="0" collapsed="false">
      <c r="A24" s="17" t="n">
        <v>17</v>
      </c>
      <c r="B24" s="36" t="s">
        <v>10</v>
      </c>
      <c r="C24" s="19" t="n">
        <f aca="false">E24+F24+G24+H24+I24+D24</f>
        <v>43830.964</v>
      </c>
      <c r="D24" s="38" t="n">
        <f aca="false">D27</f>
        <v>5809</v>
      </c>
      <c r="E24" s="37" t="n">
        <f aca="false">6123-140+500</f>
        <v>6483</v>
      </c>
      <c r="F24" s="38" t="n">
        <f aca="false">7262.9+342.064</f>
        <v>7604.964</v>
      </c>
      <c r="G24" s="38" t="n">
        <v>9124</v>
      </c>
      <c r="H24" s="38" t="n">
        <v>7405</v>
      </c>
      <c r="I24" s="38" t="n">
        <v>7405</v>
      </c>
      <c r="J24" s="48"/>
    </row>
    <row r="25" customFormat="false" ht="26.85" hidden="false" customHeight="false" outlineLevel="0" collapsed="false">
      <c r="A25" s="17" t="n">
        <v>18</v>
      </c>
      <c r="B25" s="45" t="s">
        <v>17</v>
      </c>
      <c r="C25" s="19" t="n">
        <f aca="false">E25+F25+G25+H25+I25+D25</f>
        <v>43852.764</v>
      </c>
      <c r="D25" s="38" t="n">
        <f aca="false">D26+D27</f>
        <v>5830.8</v>
      </c>
      <c r="E25" s="33" t="n">
        <f aca="false">E26+E27</f>
        <v>6483</v>
      </c>
      <c r="F25" s="34" t="n">
        <f aca="false">F26+F27</f>
        <v>7604.964</v>
      </c>
      <c r="G25" s="34" t="n">
        <f aca="false">G26+G27</f>
        <v>9124</v>
      </c>
      <c r="H25" s="34" t="n">
        <f aca="false">H26+H27</f>
        <v>7405</v>
      </c>
      <c r="I25" s="34" t="n">
        <f aca="false">I26+I27</f>
        <v>7405</v>
      </c>
      <c r="J25" s="39" t="s">
        <v>18</v>
      </c>
    </row>
    <row r="26" customFormat="false" ht="15" hidden="false" customHeight="false" outlineLevel="0" collapsed="false">
      <c r="A26" s="17" t="n">
        <v>19</v>
      </c>
      <c r="B26" s="36" t="s">
        <v>9</v>
      </c>
      <c r="C26" s="19" t="n">
        <f aca="false">E26+F26+G26+H26+I26+D26</f>
        <v>21.8</v>
      </c>
      <c r="D26" s="38" t="n">
        <v>21.8</v>
      </c>
      <c r="E26" s="37" t="n">
        <v>0</v>
      </c>
      <c r="F26" s="38"/>
      <c r="G26" s="38" t="n">
        <f aca="false">G23</f>
        <v>0</v>
      </c>
      <c r="H26" s="38" t="n">
        <f aca="false">H23</f>
        <v>0</v>
      </c>
      <c r="I26" s="38" t="n">
        <f aca="false">I23</f>
        <v>0</v>
      </c>
      <c r="J26" s="48"/>
    </row>
    <row r="27" customFormat="false" ht="15" hidden="false" customHeight="false" outlineLevel="0" collapsed="false">
      <c r="A27" s="17" t="n">
        <v>20</v>
      </c>
      <c r="B27" s="36" t="s">
        <v>10</v>
      </c>
      <c r="C27" s="19" t="n">
        <f aca="false">E27+F27+G27+H27+I27+D27</f>
        <v>43830.964</v>
      </c>
      <c r="D27" s="38" t="n">
        <f aca="false">5809</f>
        <v>5809</v>
      </c>
      <c r="E27" s="37" t="n">
        <v>6483</v>
      </c>
      <c r="F27" s="38" t="n">
        <f aca="false">F24</f>
        <v>7604.964</v>
      </c>
      <c r="G27" s="38" t="n">
        <f aca="false">G24</f>
        <v>9124</v>
      </c>
      <c r="H27" s="38" t="n">
        <f aca="false">H24</f>
        <v>7405</v>
      </c>
      <c r="I27" s="38" t="n">
        <f aca="false">I24</f>
        <v>7405</v>
      </c>
      <c r="J27" s="48"/>
    </row>
    <row r="28" customFormat="false" ht="42.5" hidden="false" customHeight="false" outlineLevel="0" collapsed="false">
      <c r="A28" s="17" t="n">
        <v>21</v>
      </c>
      <c r="B28" s="49" t="s">
        <v>19</v>
      </c>
      <c r="C28" s="38" t="n">
        <f aca="false">E28+F28+G28+H28+I28</f>
        <v>0</v>
      </c>
      <c r="D28" s="38"/>
      <c r="E28" s="37" t="n">
        <f aca="false">E29+E30</f>
        <v>0</v>
      </c>
      <c r="F28" s="38" t="n">
        <f aca="false">F29+F30</f>
        <v>0</v>
      </c>
      <c r="G28" s="38" t="n">
        <v>0</v>
      </c>
      <c r="H28" s="38" t="n">
        <f aca="false">H29+H30</f>
        <v>0</v>
      </c>
      <c r="I28" s="38" t="n">
        <f aca="false">I29+I30</f>
        <v>0</v>
      </c>
      <c r="J28" s="48" t="s">
        <v>42</v>
      </c>
    </row>
    <row r="29" customFormat="false" ht="15" hidden="false" customHeight="false" outlineLevel="0" collapsed="false">
      <c r="A29" s="17" t="n">
        <v>22</v>
      </c>
      <c r="B29" s="50" t="s">
        <v>9</v>
      </c>
      <c r="C29" s="38" t="n">
        <f aca="false">E29+F29+G29+H29+I29</f>
        <v>0</v>
      </c>
      <c r="D29" s="38"/>
      <c r="E29" s="37" t="n">
        <v>0</v>
      </c>
      <c r="F29" s="38" t="n">
        <v>0</v>
      </c>
      <c r="G29" s="38" t="n">
        <v>0</v>
      </c>
      <c r="H29" s="38" t="n">
        <v>0</v>
      </c>
      <c r="I29" s="38" t="n">
        <v>0</v>
      </c>
      <c r="J29" s="48"/>
    </row>
    <row r="30" customFormat="false" ht="15" hidden="false" customHeight="false" outlineLevel="0" collapsed="false">
      <c r="A30" s="17" t="n">
        <v>23</v>
      </c>
      <c r="B30" s="51" t="s">
        <v>10</v>
      </c>
      <c r="C30" s="38" t="n">
        <f aca="false">E30+F30+G30+H30+I30</f>
        <v>0</v>
      </c>
      <c r="D30" s="52"/>
      <c r="E30" s="53" t="n">
        <v>0</v>
      </c>
      <c r="F30" s="52" t="n">
        <v>0</v>
      </c>
      <c r="G30" s="52" t="n">
        <v>0</v>
      </c>
      <c r="H30" s="52" t="n">
        <v>0</v>
      </c>
      <c r="I30" s="52" t="n">
        <v>0</v>
      </c>
      <c r="J30" s="54"/>
    </row>
    <row r="31" customFormat="false" ht="45.5" hidden="false" customHeight="false" outlineLevel="0" collapsed="false">
      <c r="A31" s="17" t="n">
        <v>24</v>
      </c>
      <c r="B31" s="49" t="s">
        <v>21</v>
      </c>
      <c r="C31" s="38" t="n">
        <f aca="false">E31+F31+G31+H31+I31</f>
        <v>0</v>
      </c>
      <c r="D31" s="38"/>
      <c r="E31" s="37" t="n">
        <f aca="false">E32+E33</f>
        <v>0</v>
      </c>
      <c r="F31" s="38" t="n">
        <v>0</v>
      </c>
      <c r="G31" s="38" t="n">
        <f aca="false">G32+G33</f>
        <v>0</v>
      </c>
      <c r="H31" s="38" t="n">
        <f aca="false">H32+H33</f>
        <v>0</v>
      </c>
      <c r="I31" s="38" t="n">
        <f aca="false">I32+I33</f>
        <v>0</v>
      </c>
      <c r="J31" s="48" t="n">
        <v>16</v>
      </c>
    </row>
    <row r="32" customFormat="false" ht="15" hidden="false" customHeight="false" outlineLevel="0" collapsed="false">
      <c r="A32" s="17" t="n">
        <v>25</v>
      </c>
      <c r="B32" s="50" t="s">
        <v>9</v>
      </c>
      <c r="C32" s="38" t="n">
        <f aca="false">E32+F32+G32+H32+I32</f>
        <v>0</v>
      </c>
      <c r="D32" s="38"/>
      <c r="E32" s="37" t="n">
        <v>0</v>
      </c>
      <c r="F32" s="38" t="n">
        <v>0</v>
      </c>
      <c r="G32" s="38" t="n">
        <v>0</v>
      </c>
      <c r="H32" s="38" t="n">
        <v>0</v>
      </c>
      <c r="I32" s="38" t="n">
        <v>0</v>
      </c>
      <c r="J32" s="48"/>
    </row>
    <row r="33" customFormat="false" ht="15" hidden="false" customHeight="false" outlineLevel="0" collapsed="false">
      <c r="A33" s="17" t="n">
        <v>26</v>
      </c>
      <c r="B33" s="51" t="s">
        <v>10</v>
      </c>
      <c r="C33" s="38" t="n">
        <f aca="false">E33+F33+G33+H33+I33</f>
        <v>0</v>
      </c>
      <c r="D33" s="52"/>
      <c r="E33" s="53" t="n">
        <v>0</v>
      </c>
      <c r="F33" s="52" t="n">
        <v>0</v>
      </c>
      <c r="G33" s="52" t="n">
        <v>0</v>
      </c>
      <c r="H33" s="52" t="n">
        <v>0</v>
      </c>
      <c r="I33" s="52" t="n">
        <v>0</v>
      </c>
      <c r="J33" s="54"/>
    </row>
    <row r="34" customFormat="false" ht="67.9" hidden="false" customHeight="false" outlineLevel="0" collapsed="false">
      <c r="A34" s="17" t="n">
        <v>27</v>
      </c>
      <c r="B34" s="49" t="s">
        <v>43</v>
      </c>
      <c r="C34" s="19" t="n">
        <f aca="false">E34+F34+G34+H34+I34+D34</f>
        <v>1059.1</v>
      </c>
      <c r="D34" s="38" t="n">
        <f aca="false">D35+D36</f>
        <v>148.9</v>
      </c>
      <c r="E34" s="38" t="n">
        <f aca="false">E35+E36</f>
        <v>235</v>
      </c>
      <c r="F34" s="38" t="n">
        <f aca="false">F35+F36</f>
        <v>195.2</v>
      </c>
      <c r="G34" s="38" t="n">
        <f aca="false">G35+G36</f>
        <v>280</v>
      </c>
      <c r="H34" s="38" t="n">
        <f aca="false">H35+H36</f>
        <v>100</v>
      </c>
      <c r="I34" s="38" t="n">
        <f aca="false">I35+I36</f>
        <v>100</v>
      </c>
      <c r="J34" s="48" t="s">
        <v>23</v>
      </c>
    </row>
    <row r="35" customFormat="false" ht="15" hidden="false" customHeight="false" outlineLevel="0" collapsed="false">
      <c r="A35" s="17" t="n">
        <v>28</v>
      </c>
      <c r="B35" s="50" t="s">
        <v>9</v>
      </c>
      <c r="C35" s="19" t="n">
        <f aca="false">E35+F35+G35+H35+I35+D35</f>
        <v>459.1</v>
      </c>
      <c r="D35" s="38" t="n">
        <v>48.9</v>
      </c>
      <c r="E35" s="37" t="n">
        <v>135</v>
      </c>
      <c r="F35" s="38" t="n">
        <v>95.2</v>
      </c>
      <c r="G35" s="38" t="n">
        <v>180</v>
      </c>
      <c r="H35" s="38" t="n">
        <v>0</v>
      </c>
      <c r="I35" s="38" t="n">
        <v>0</v>
      </c>
      <c r="J35" s="48"/>
    </row>
    <row r="36" customFormat="false" ht="15" hidden="false" customHeight="false" outlineLevel="0" collapsed="false">
      <c r="A36" s="17" t="n">
        <v>29</v>
      </c>
      <c r="B36" s="50" t="s">
        <v>10</v>
      </c>
      <c r="C36" s="19" t="n">
        <f aca="false">E36+F36+G36+H36+I36+D36</f>
        <v>600</v>
      </c>
      <c r="D36" s="38" t="n">
        <v>100</v>
      </c>
      <c r="E36" s="37" t="n">
        <v>100</v>
      </c>
      <c r="F36" s="38" t="n">
        <v>100</v>
      </c>
      <c r="G36" s="38" t="n">
        <v>100</v>
      </c>
      <c r="H36" s="38" t="n">
        <v>100</v>
      </c>
      <c r="I36" s="38" t="n">
        <v>100</v>
      </c>
      <c r="J36" s="48"/>
    </row>
    <row r="37" customFormat="false" ht="80.55" hidden="false" customHeight="false" outlineLevel="0" collapsed="false">
      <c r="A37" s="17" t="n">
        <v>30</v>
      </c>
      <c r="B37" s="49" t="s">
        <v>44</v>
      </c>
      <c r="C37" s="19" t="n">
        <f aca="false">E37+F37+G37+H37+I37+D37</f>
        <v>177.6</v>
      </c>
      <c r="D37" s="38" t="n">
        <f aca="false">D38+D39</f>
        <v>43.9</v>
      </c>
      <c r="E37" s="38" t="n">
        <f aca="false">E38+E39</f>
        <v>65</v>
      </c>
      <c r="F37" s="38" t="n">
        <f aca="false">F38+F39</f>
        <v>68.7</v>
      </c>
      <c r="G37" s="38" t="n">
        <f aca="false">G38+G39</f>
        <v>0</v>
      </c>
      <c r="H37" s="38" t="n">
        <v>0</v>
      </c>
      <c r="I37" s="38" t="n">
        <v>0</v>
      </c>
      <c r="J37" s="48" t="s">
        <v>25</v>
      </c>
    </row>
    <row r="38" customFormat="false" ht="15" hidden="false" customHeight="false" outlineLevel="0" collapsed="false">
      <c r="A38" s="17" t="n">
        <v>31</v>
      </c>
      <c r="B38" s="50" t="s">
        <v>9</v>
      </c>
      <c r="C38" s="19" t="n">
        <f aca="false">E38+F38+G38+H38+I38+D38</f>
        <v>62.6</v>
      </c>
      <c r="D38" s="38" t="n">
        <v>18.9</v>
      </c>
      <c r="E38" s="37" t="n">
        <v>25</v>
      </c>
      <c r="F38" s="38" t="n">
        <v>18.7</v>
      </c>
      <c r="G38" s="38" t="n">
        <v>0</v>
      </c>
      <c r="H38" s="38" t="n">
        <v>0</v>
      </c>
      <c r="I38" s="38" t="n">
        <v>0</v>
      </c>
      <c r="J38" s="48"/>
    </row>
    <row r="39" customFormat="false" ht="15" hidden="false" customHeight="false" outlineLevel="0" collapsed="false">
      <c r="A39" s="17" t="n">
        <v>32</v>
      </c>
      <c r="B39" s="51" t="s">
        <v>10</v>
      </c>
      <c r="C39" s="19" t="n">
        <f aca="false">E39+F39+G39+H39+I39+D39</f>
        <v>215</v>
      </c>
      <c r="D39" s="52" t="n">
        <v>25</v>
      </c>
      <c r="E39" s="53" t="n">
        <v>40</v>
      </c>
      <c r="F39" s="52" t="n">
        <v>50</v>
      </c>
      <c r="G39" s="52" t="n">
        <v>0</v>
      </c>
      <c r="H39" s="52" t="n">
        <v>50</v>
      </c>
      <c r="I39" s="52" t="n">
        <v>50</v>
      </c>
      <c r="J39" s="54"/>
    </row>
    <row r="40" customFormat="false" ht="52.2" hidden="false" customHeight="false" outlineLevel="0" collapsed="false">
      <c r="A40" s="17" t="n">
        <v>33</v>
      </c>
      <c r="B40" s="55" t="s">
        <v>26</v>
      </c>
      <c r="C40" s="19" t="n">
        <f aca="false">E40+F40+G40+H40+I40+D40</f>
        <v>0</v>
      </c>
      <c r="D40" s="52" t="n">
        <v>0</v>
      </c>
      <c r="E40" s="53" t="n">
        <v>0</v>
      </c>
      <c r="F40" s="52" t="n">
        <v>0</v>
      </c>
      <c r="G40" s="52" t="n">
        <v>0</v>
      </c>
      <c r="H40" s="52" t="n">
        <v>0</v>
      </c>
      <c r="I40" s="52" t="n">
        <v>0</v>
      </c>
      <c r="J40" s="56" t="s">
        <v>42</v>
      </c>
    </row>
    <row r="41" customFormat="false" ht="15" hidden="false" customHeight="false" outlineLevel="0" collapsed="false">
      <c r="A41" s="17" t="n">
        <v>34</v>
      </c>
      <c r="B41" s="50" t="s">
        <v>9</v>
      </c>
      <c r="C41" s="19" t="n">
        <f aca="false">E41+F41+G41+H41+I41+D41</f>
        <v>0</v>
      </c>
      <c r="D41" s="52" t="n">
        <v>0</v>
      </c>
      <c r="E41" s="53" t="n">
        <v>0</v>
      </c>
      <c r="F41" s="52" t="n">
        <v>0</v>
      </c>
      <c r="G41" s="52" t="n">
        <v>0</v>
      </c>
      <c r="H41" s="52" t="n">
        <v>0</v>
      </c>
      <c r="I41" s="52" t="n">
        <v>0</v>
      </c>
      <c r="J41" s="54"/>
    </row>
    <row r="42" customFormat="false" ht="15" hidden="false" customHeight="false" outlineLevel="0" collapsed="false">
      <c r="A42" s="17" t="n">
        <v>35</v>
      </c>
      <c r="B42" s="51" t="s">
        <v>10</v>
      </c>
      <c r="C42" s="19" t="n">
        <f aca="false">E42+F42+G42+H42+I42+D42</f>
        <v>0</v>
      </c>
      <c r="D42" s="52" t="n">
        <v>0</v>
      </c>
      <c r="E42" s="53" t="n">
        <v>0</v>
      </c>
      <c r="F42" s="52" t="n">
        <v>0</v>
      </c>
      <c r="G42" s="52" t="n">
        <v>0</v>
      </c>
      <c r="H42" s="52" t="n">
        <v>0</v>
      </c>
      <c r="I42" s="52" t="n">
        <v>0</v>
      </c>
      <c r="J42" s="54"/>
    </row>
    <row r="43" customFormat="false" ht="115.65" hidden="false" customHeight="false" outlineLevel="0" collapsed="false">
      <c r="A43" s="17" t="n">
        <v>36</v>
      </c>
      <c r="B43" s="55" t="s">
        <v>27</v>
      </c>
      <c r="C43" s="19" t="n">
        <f aca="false">E43+F43+G43+H43+I43+D43</f>
        <v>261.66</v>
      </c>
      <c r="D43" s="19" t="n">
        <f aca="false">D44+D45</f>
        <v>0</v>
      </c>
      <c r="E43" s="57" t="n">
        <f aca="false">E44+E45</f>
        <v>65.7</v>
      </c>
      <c r="F43" s="71" t="n">
        <f aca="false">F44+F45</f>
        <v>195.96</v>
      </c>
      <c r="G43" s="19" t="n">
        <f aca="false">G44+G45</f>
        <v>0</v>
      </c>
      <c r="H43" s="19" t="n">
        <f aca="false">H44+H45</f>
        <v>0</v>
      </c>
      <c r="I43" s="19" t="n">
        <f aca="false">I44+I45</f>
        <v>0</v>
      </c>
      <c r="J43" s="56" t="n">
        <v>16</v>
      </c>
    </row>
    <row r="44" customFormat="false" ht="15" hidden="false" customHeight="false" outlineLevel="0" collapsed="false">
      <c r="A44" s="17" t="n">
        <v>37</v>
      </c>
      <c r="B44" s="50" t="s">
        <v>9</v>
      </c>
      <c r="C44" s="19" t="n">
        <f aca="false">E44+F44+G44+H44+I44+D44</f>
        <v>261.66</v>
      </c>
      <c r="D44" s="52" t="n">
        <v>0</v>
      </c>
      <c r="E44" s="53" t="n">
        <v>65.7</v>
      </c>
      <c r="F44" s="52" t="n">
        <v>195.96</v>
      </c>
      <c r="G44" s="52" t="n">
        <v>0</v>
      </c>
      <c r="H44" s="52" t="n">
        <v>0</v>
      </c>
      <c r="I44" s="52" t="n">
        <v>0</v>
      </c>
      <c r="J44" s="54"/>
    </row>
    <row r="45" customFormat="false" ht="15" hidden="false" customHeight="false" outlineLevel="0" collapsed="false">
      <c r="A45" s="17" t="n">
        <v>38</v>
      </c>
      <c r="B45" s="51" t="s">
        <v>10</v>
      </c>
      <c r="C45" s="19" t="n">
        <f aca="false">E45+F45+G45+H45+I45+D45</f>
        <v>0</v>
      </c>
      <c r="D45" s="52" t="n">
        <v>0</v>
      </c>
      <c r="E45" s="53" t="n">
        <v>0</v>
      </c>
      <c r="F45" s="52" t="n">
        <v>0</v>
      </c>
      <c r="G45" s="52" t="n">
        <v>0</v>
      </c>
      <c r="H45" s="52" t="n">
        <v>0</v>
      </c>
      <c r="I45" s="52" t="n">
        <v>0</v>
      </c>
      <c r="J45" s="54"/>
    </row>
    <row r="46" customFormat="false" ht="39.55" hidden="false" customHeight="false" outlineLevel="0" collapsed="false">
      <c r="A46" s="17" t="n">
        <v>39</v>
      </c>
      <c r="B46" s="55" t="s">
        <v>28</v>
      </c>
      <c r="C46" s="19" t="n">
        <f aca="false">E46+F46+G46+H46+I46+D46</f>
        <v>0</v>
      </c>
      <c r="D46" s="19" t="n">
        <f aca="false">D47+D48</f>
        <v>0</v>
      </c>
      <c r="E46" s="57" t="n">
        <f aca="false">E47+E48</f>
        <v>0</v>
      </c>
      <c r="F46" s="19" t="n">
        <f aca="false">F47+F48</f>
        <v>0</v>
      </c>
      <c r="G46" s="19" t="n">
        <f aca="false">G47+G48</f>
        <v>0</v>
      </c>
      <c r="H46" s="19" t="n">
        <f aca="false">H47+H48</f>
        <v>0</v>
      </c>
      <c r="I46" s="19" t="n">
        <f aca="false">I47+I48</f>
        <v>0</v>
      </c>
      <c r="J46" s="56" t="n">
        <v>16</v>
      </c>
    </row>
    <row r="47" customFormat="false" ht="15" hidden="false" customHeight="false" outlineLevel="0" collapsed="false">
      <c r="A47" s="17" t="n">
        <v>40</v>
      </c>
      <c r="B47" s="50" t="s">
        <v>9</v>
      </c>
      <c r="C47" s="19" t="n">
        <f aca="false">E47+F47+G47+H47+I47+D47</f>
        <v>0</v>
      </c>
      <c r="D47" s="52" t="n">
        <v>0</v>
      </c>
      <c r="E47" s="53" t="n">
        <v>0</v>
      </c>
      <c r="F47" s="52" t="n">
        <v>0</v>
      </c>
      <c r="G47" s="52" t="n">
        <v>0</v>
      </c>
      <c r="H47" s="52" t="n">
        <v>0</v>
      </c>
      <c r="I47" s="52" t="n">
        <v>0</v>
      </c>
      <c r="J47" s="54"/>
    </row>
    <row r="48" customFormat="false" ht="15" hidden="false" customHeight="false" outlineLevel="0" collapsed="false">
      <c r="A48" s="17" t="n">
        <v>41</v>
      </c>
      <c r="B48" s="51" t="s">
        <v>10</v>
      </c>
      <c r="C48" s="19" t="n">
        <f aca="false">E48+F48+G48+H48+I48+D48</f>
        <v>0</v>
      </c>
      <c r="D48" s="52" t="n">
        <v>0</v>
      </c>
      <c r="E48" s="53" t="n">
        <v>0</v>
      </c>
      <c r="F48" s="52" t="n">
        <v>0</v>
      </c>
      <c r="G48" s="52" t="n">
        <v>0</v>
      </c>
      <c r="H48" s="52" t="n">
        <v>0</v>
      </c>
      <c r="I48" s="52" t="n">
        <v>0</v>
      </c>
      <c r="J48" s="54"/>
    </row>
    <row r="49" customFormat="false" ht="15" hidden="false" customHeight="true" outlineLevel="0" collapsed="false">
      <c r="A49" s="72" t="n">
        <v>43</v>
      </c>
      <c r="B49" s="58" t="s">
        <v>34</v>
      </c>
      <c r="C49" s="58"/>
      <c r="D49" s="58"/>
      <c r="E49" s="58"/>
      <c r="F49" s="58"/>
      <c r="G49" s="58"/>
      <c r="H49" s="58"/>
      <c r="I49" s="58"/>
      <c r="J49" s="58"/>
      <c r="N49" s="70"/>
    </row>
    <row r="50" customFormat="false" ht="26.85" hidden="false" customHeight="false" outlineLevel="0" collapsed="false">
      <c r="A50" s="17" t="n">
        <v>44</v>
      </c>
      <c r="B50" s="32" t="s">
        <v>13</v>
      </c>
      <c r="C50" s="38" t="n">
        <f aca="false">E50+F50+G50+H50+I50+D50</f>
        <v>1062.6</v>
      </c>
      <c r="D50" s="33" t="n">
        <f aca="false">D51+D52</f>
        <v>192.4</v>
      </c>
      <c r="E50" s="33" t="n">
        <f aca="false">E51+E52</f>
        <v>129.8</v>
      </c>
      <c r="F50" s="34" t="n">
        <f aca="false">F51+F52</f>
        <v>127.2</v>
      </c>
      <c r="G50" s="34" t="n">
        <f aca="false">G51+G52</f>
        <v>313.2</v>
      </c>
      <c r="H50" s="34" t="n">
        <f aca="false">H51+H52</f>
        <v>150</v>
      </c>
      <c r="I50" s="34" t="n">
        <f aca="false">I51+I52</f>
        <v>150</v>
      </c>
      <c r="J50" s="35"/>
      <c r="O50" s="70"/>
      <c r="P50" s="70"/>
    </row>
    <row r="51" customFormat="false" ht="15" hidden="false" customHeight="false" outlineLevel="0" collapsed="false">
      <c r="A51" s="17" t="n">
        <v>45</v>
      </c>
      <c r="B51" s="36" t="s">
        <v>9</v>
      </c>
      <c r="C51" s="38" t="n">
        <f aca="false">E51+F51+G51+H51+I51+D51</f>
        <v>162.6</v>
      </c>
      <c r="D51" s="37" t="n">
        <v>67.4</v>
      </c>
      <c r="E51" s="37" t="n">
        <f aca="false">E54</f>
        <v>24.8</v>
      </c>
      <c r="F51" s="38" t="n">
        <v>27.2</v>
      </c>
      <c r="G51" s="38" t="n">
        <v>43.2</v>
      </c>
      <c r="H51" s="38" t="n">
        <f aca="false">H54</f>
        <v>0</v>
      </c>
      <c r="I51" s="38" t="n">
        <f aca="false">I54</f>
        <v>0</v>
      </c>
      <c r="J51" s="39"/>
      <c r="O51" s="70"/>
    </row>
    <row r="52" customFormat="false" ht="15" hidden="false" customHeight="false" outlineLevel="0" collapsed="false">
      <c r="A52" s="17" t="n">
        <v>46</v>
      </c>
      <c r="B52" s="36" t="s">
        <v>10</v>
      </c>
      <c r="C52" s="38" t="n">
        <f aca="false">E52+F52+G52+H52+I52+D52</f>
        <v>900</v>
      </c>
      <c r="D52" s="37" t="n">
        <v>125</v>
      </c>
      <c r="E52" s="37" t="n">
        <v>105</v>
      </c>
      <c r="F52" s="38" t="n">
        <v>100</v>
      </c>
      <c r="G52" s="38" t="n">
        <f aca="false">G55+G70</f>
        <v>270</v>
      </c>
      <c r="H52" s="38" t="n">
        <v>150</v>
      </c>
      <c r="I52" s="38" t="n">
        <v>150</v>
      </c>
      <c r="J52" s="39"/>
    </row>
    <row r="53" customFormat="false" ht="52.2" hidden="false" customHeight="false" outlineLevel="0" collapsed="false">
      <c r="A53" s="17" t="n">
        <v>47</v>
      </c>
      <c r="B53" s="59" t="s">
        <v>30</v>
      </c>
      <c r="C53" s="38" t="n">
        <f aca="false">E53+F53+G53+H53+I53+D53</f>
        <v>969.4</v>
      </c>
      <c r="D53" s="33" t="n">
        <f aca="false">D54+D55</f>
        <v>192.4</v>
      </c>
      <c r="E53" s="33" t="n">
        <f aca="false">E54+E55</f>
        <v>129.8</v>
      </c>
      <c r="F53" s="34" t="n">
        <f aca="false">F54+F55</f>
        <v>127.2</v>
      </c>
      <c r="G53" s="34" t="n">
        <f aca="false">G54+G55</f>
        <v>220</v>
      </c>
      <c r="H53" s="34" t="n">
        <f aca="false">H54+H55</f>
        <v>150</v>
      </c>
      <c r="I53" s="34" t="n">
        <f aca="false">I54+I55</f>
        <v>150</v>
      </c>
      <c r="J53" s="60"/>
    </row>
    <row r="54" customFormat="false" ht="15" hidden="false" customHeight="false" outlineLevel="0" collapsed="false">
      <c r="A54" s="17" t="n">
        <v>48</v>
      </c>
      <c r="B54" s="61" t="s">
        <v>9</v>
      </c>
      <c r="C54" s="38" t="n">
        <f aca="false">E54+F54+G54+H54+I54+D54</f>
        <v>119.4</v>
      </c>
      <c r="D54" s="37" t="n">
        <v>67.4</v>
      </c>
      <c r="E54" s="37" t="n">
        <f aca="false">E57+E60+E63+E66</f>
        <v>24.8</v>
      </c>
      <c r="F54" s="38" t="n">
        <f aca="false">F51</f>
        <v>27.2</v>
      </c>
      <c r="G54" s="38" t="n">
        <v>0</v>
      </c>
      <c r="H54" s="38" t="n">
        <v>0</v>
      </c>
      <c r="I54" s="38" t="n">
        <v>0</v>
      </c>
      <c r="J54" s="48"/>
    </row>
    <row r="55" customFormat="false" ht="15" hidden="false" customHeight="false" outlineLevel="0" collapsed="false">
      <c r="A55" s="17" t="n">
        <v>49</v>
      </c>
      <c r="B55" s="62" t="s">
        <v>10</v>
      </c>
      <c r="C55" s="38" t="n">
        <f aca="false">E55+F55+G55+H55+I55+D55</f>
        <v>850</v>
      </c>
      <c r="D55" s="37" t="n">
        <v>125</v>
      </c>
      <c r="E55" s="37" t="n">
        <v>105</v>
      </c>
      <c r="F55" s="38" t="n">
        <f aca="false">F52</f>
        <v>100</v>
      </c>
      <c r="G55" s="38" t="n">
        <f aca="false">G58+G61+G64</f>
        <v>220</v>
      </c>
      <c r="H55" s="38" t="n">
        <v>150</v>
      </c>
      <c r="I55" s="38" t="n">
        <v>150</v>
      </c>
      <c r="J55" s="63"/>
    </row>
    <row r="56" customFormat="false" ht="64.9" hidden="false" customHeight="false" outlineLevel="0" collapsed="false">
      <c r="A56" s="17" t="n">
        <v>50</v>
      </c>
      <c r="B56" s="45" t="s">
        <v>45</v>
      </c>
      <c r="C56" s="38" t="n">
        <f aca="false">E56+F56+G56+H56+I56+D56</f>
        <v>375</v>
      </c>
      <c r="D56" s="38" t="n">
        <f aca="false">D57+D58</f>
        <v>30</v>
      </c>
      <c r="E56" s="33" t="n">
        <f aca="false">E57+E58</f>
        <v>45</v>
      </c>
      <c r="F56" s="34" t="n">
        <f aca="false">F57+F58</f>
        <v>40</v>
      </c>
      <c r="G56" s="34" t="n">
        <f aca="false">G57+G58</f>
        <v>160</v>
      </c>
      <c r="H56" s="34" t="n">
        <f aca="false">H57+H58</f>
        <v>50</v>
      </c>
      <c r="I56" s="34" t="n">
        <f aca="false">I57+I58</f>
        <v>50</v>
      </c>
      <c r="J56" s="39" t="s">
        <v>35</v>
      </c>
    </row>
    <row r="57" customFormat="false" ht="15" hidden="false" customHeight="false" outlineLevel="0" collapsed="false">
      <c r="A57" s="17" t="n">
        <v>51</v>
      </c>
      <c r="B57" s="61" t="s">
        <v>9</v>
      </c>
      <c r="C57" s="38" t="n">
        <f aca="false">E57+F57+G57+H57+I57+D57</f>
        <v>50</v>
      </c>
      <c r="D57" s="38" t="n">
        <v>5</v>
      </c>
      <c r="E57" s="37" t="n">
        <v>15</v>
      </c>
      <c r="F57" s="38" t="n">
        <v>0</v>
      </c>
      <c r="G57" s="38" t="n">
        <v>30</v>
      </c>
      <c r="H57" s="38" t="n">
        <v>0</v>
      </c>
      <c r="I57" s="38" t="n">
        <v>0</v>
      </c>
      <c r="J57" s="48"/>
    </row>
    <row r="58" customFormat="false" ht="15" hidden="false" customHeight="false" outlineLevel="0" collapsed="false">
      <c r="A58" s="17" t="n">
        <v>52</v>
      </c>
      <c r="B58" s="62" t="s">
        <v>10</v>
      </c>
      <c r="C58" s="38" t="n">
        <f aca="false">E58+F58+G58+H58+I58+D58</f>
        <v>325</v>
      </c>
      <c r="D58" s="52" t="n">
        <v>25</v>
      </c>
      <c r="E58" s="53" t="n">
        <v>30</v>
      </c>
      <c r="F58" s="52" t="n">
        <v>40</v>
      </c>
      <c r="G58" s="52" t="n">
        <f aca="false">80+50</f>
        <v>130</v>
      </c>
      <c r="H58" s="52" t="n">
        <v>50</v>
      </c>
      <c r="I58" s="52" t="n">
        <v>50</v>
      </c>
      <c r="J58" s="63"/>
    </row>
    <row r="59" customFormat="false" ht="39.55" hidden="false" customHeight="false" outlineLevel="0" collapsed="false">
      <c r="A59" s="17" t="n">
        <v>53</v>
      </c>
      <c r="B59" s="45" t="s">
        <v>32</v>
      </c>
      <c r="C59" s="38" t="n">
        <f aca="false">E59+F59+G59+H59+I59+D59</f>
        <v>545.4</v>
      </c>
      <c r="D59" s="38" t="n">
        <f aca="false">D60+D61</f>
        <v>100</v>
      </c>
      <c r="E59" s="33" t="n">
        <f aca="false">E60+E61</f>
        <v>75</v>
      </c>
      <c r="F59" s="34" t="n">
        <f aca="false">F60+F61</f>
        <v>87.2</v>
      </c>
      <c r="G59" s="34" t="n">
        <f aca="false">G60+G61</f>
        <v>83.2</v>
      </c>
      <c r="H59" s="34" t="n">
        <f aca="false">H60+H61</f>
        <v>100</v>
      </c>
      <c r="I59" s="34" t="n">
        <f aca="false">I60+I61</f>
        <v>100</v>
      </c>
      <c r="J59" s="39"/>
    </row>
    <row r="60" customFormat="false" ht="15" hidden="false" customHeight="false" outlineLevel="0" collapsed="false">
      <c r="A60" s="17" t="n">
        <v>54</v>
      </c>
      <c r="B60" s="64" t="s">
        <v>9</v>
      </c>
      <c r="C60" s="38" t="n">
        <f aca="false">E60+F60+G60+H60+I60+D60</f>
        <v>90.4</v>
      </c>
      <c r="D60" s="38" t="n">
        <v>50</v>
      </c>
      <c r="E60" s="37" t="n">
        <v>0</v>
      </c>
      <c r="F60" s="38" t="n">
        <f aca="false">F54</f>
        <v>27.2</v>
      </c>
      <c r="G60" s="38" t="n">
        <v>13.2</v>
      </c>
      <c r="H60" s="38" t="n">
        <v>0</v>
      </c>
      <c r="I60" s="38" t="n">
        <v>0</v>
      </c>
      <c r="J60" s="48"/>
    </row>
    <row r="61" customFormat="false" ht="15" hidden="false" customHeight="false" outlineLevel="0" collapsed="false">
      <c r="A61" s="17" t="n">
        <v>55</v>
      </c>
      <c r="B61" s="65" t="s">
        <v>10</v>
      </c>
      <c r="C61" s="38" t="n">
        <f aca="false">E61+F61+G61+H61+I61+D61</f>
        <v>455</v>
      </c>
      <c r="D61" s="52" t="n">
        <v>50</v>
      </c>
      <c r="E61" s="53" t="n">
        <v>75</v>
      </c>
      <c r="F61" s="52" t="n">
        <f aca="false">F55-F58</f>
        <v>60</v>
      </c>
      <c r="G61" s="52" t="n">
        <v>70</v>
      </c>
      <c r="H61" s="52" t="n">
        <v>100</v>
      </c>
      <c r="I61" s="52" t="n">
        <v>100</v>
      </c>
      <c r="J61" s="63"/>
    </row>
    <row r="62" customFormat="false" ht="77.6" hidden="false" customHeight="false" outlineLevel="0" collapsed="false">
      <c r="A62" s="17" t="n">
        <v>56</v>
      </c>
      <c r="B62" s="45" t="s">
        <v>33</v>
      </c>
      <c r="C62" s="38" t="n">
        <f aca="false">E62+F62+G62+H62+I62+D62</f>
        <v>92.2</v>
      </c>
      <c r="D62" s="38" t="n">
        <f aca="false">D63+D64</f>
        <v>62.4</v>
      </c>
      <c r="E62" s="33" t="n">
        <f aca="false">E63+E64</f>
        <v>9.8</v>
      </c>
      <c r="F62" s="34" t="n">
        <f aca="false">F63+F64</f>
        <v>0</v>
      </c>
      <c r="G62" s="34" t="n">
        <f aca="false">G63+G64</f>
        <v>20</v>
      </c>
      <c r="H62" s="34" t="n">
        <f aca="false">H63+H64</f>
        <v>0</v>
      </c>
      <c r="I62" s="34" t="n">
        <f aca="false">I63+I64</f>
        <v>0</v>
      </c>
      <c r="J62" s="39" t="s">
        <v>36</v>
      </c>
    </row>
    <row r="63" customFormat="false" ht="15" hidden="false" customHeight="false" outlineLevel="0" collapsed="false">
      <c r="A63" s="17" t="n">
        <v>57</v>
      </c>
      <c r="B63" s="64" t="s">
        <v>9</v>
      </c>
      <c r="C63" s="38" t="n">
        <f aca="false">E63+F63+G63+H63+I63+D63</f>
        <v>22.2</v>
      </c>
      <c r="D63" s="38" t="n">
        <v>12.4</v>
      </c>
      <c r="E63" s="37" t="n">
        <v>9.8</v>
      </c>
      <c r="F63" s="38" t="n">
        <v>0</v>
      </c>
      <c r="G63" s="38" t="n">
        <v>0</v>
      </c>
      <c r="H63" s="38" t="n">
        <v>0</v>
      </c>
      <c r="I63" s="38" t="n">
        <v>0</v>
      </c>
      <c r="J63" s="48"/>
    </row>
    <row r="64" customFormat="false" ht="15" hidden="false" customHeight="false" outlineLevel="0" collapsed="false">
      <c r="A64" s="17" t="n">
        <v>58</v>
      </c>
      <c r="B64" s="64" t="s">
        <v>10</v>
      </c>
      <c r="C64" s="38" t="n">
        <f aca="false">E64+F64+G64+H64+I64+D64</f>
        <v>70</v>
      </c>
      <c r="D64" s="38" t="n">
        <v>50</v>
      </c>
      <c r="E64" s="37" t="n">
        <v>0</v>
      </c>
      <c r="F64" s="38" t="n">
        <v>0</v>
      </c>
      <c r="G64" s="38" t="n">
        <v>20</v>
      </c>
      <c r="H64" s="38" t="n">
        <v>0</v>
      </c>
      <c r="I64" s="38" t="n">
        <v>0</v>
      </c>
      <c r="J64" s="66"/>
    </row>
    <row r="65" customFormat="false" ht="39.55" hidden="false" customHeight="false" outlineLevel="0" collapsed="false">
      <c r="A65" s="17" t="n">
        <v>59</v>
      </c>
      <c r="B65" s="45" t="s">
        <v>37</v>
      </c>
      <c r="C65" s="38" t="n">
        <f aca="false">E65+F65+G65+H65+I65+D65</f>
        <v>0</v>
      </c>
      <c r="D65" s="38"/>
      <c r="E65" s="33" t="n">
        <f aca="false">E66+0</f>
        <v>0</v>
      </c>
      <c r="F65" s="34" t="n">
        <v>0</v>
      </c>
      <c r="G65" s="34" t="n">
        <v>0</v>
      </c>
      <c r="H65" s="34" t="n">
        <v>0</v>
      </c>
      <c r="I65" s="34" t="n">
        <v>0</v>
      </c>
      <c r="J65" s="39"/>
    </row>
    <row r="66" customFormat="false" ht="15" hidden="false" customHeight="false" outlineLevel="0" collapsed="false">
      <c r="A66" s="17" t="n">
        <v>60</v>
      </c>
      <c r="B66" s="64" t="s">
        <v>9</v>
      </c>
      <c r="C66" s="38" t="n">
        <f aca="false">E66+F66+G66+H66+I66+D66</f>
        <v>0</v>
      </c>
      <c r="D66" s="38" t="n">
        <v>0</v>
      </c>
      <c r="E66" s="37" t="n">
        <v>0</v>
      </c>
      <c r="F66" s="38" t="n">
        <v>0</v>
      </c>
      <c r="G66" s="38" t="n">
        <v>0</v>
      </c>
      <c r="H66" s="38" t="n">
        <v>0</v>
      </c>
      <c r="I66" s="38" t="n">
        <v>0</v>
      </c>
      <c r="J66" s="48"/>
    </row>
    <row r="67" customFormat="false" ht="15" hidden="false" customHeight="false" outlineLevel="0" collapsed="false">
      <c r="A67" s="17" t="n">
        <v>61</v>
      </c>
      <c r="B67" s="64" t="s">
        <v>10</v>
      </c>
      <c r="C67" s="38" t="n">
        <f aca="false">E67+F67+G67+H67+I67+D67</f>
        <v>0</v>
      </c>
      <c r="D67" s="38" t="n">
        <v>0</v>
      </c>
      <c r="E67" s="37" t="n">
        <v>0</v>
      </c>
      <c r="F67" s="38" t="n">
        <v>0</v>
      </c>
      <c r="G67" s="38" t="n">
        <v>0</v>
      </c>
      <c r="H67" s="38" t="n">
        <v>0</v>
      </c>
      <c r="I67" s="38" t="n">
        <v>0</v>
      </c>
      <c r="J67" s="66"/>
    </row>
    <row r="68" customFormat="false" ht="73.5" hidden="false" customHeight="true" outlineLevel="0" collapsed="false">
      <c r="A68" s="17" t="n">
        <v>47</v>
      </c>
      <c r="B68" s="59" t="s">
        <v>46</v>
      </c>
      <c r="C68" s="38" t="n">
        <f aca="false">E68+F68+G68+H68+I68+D68</f>
        <v>50</v>
      </c>
      <c r="D68" s="33" t="n">
        <v>0</v>
      </c>
      <c r="E68" s="33" t="n">
        <f aca="false">E69+E70</f>
        <v>0</v>
      </c>
      <c r="F68" s="34" t="n">
        <f aca="false">F69+F70</f>
        <v>0</v>
      </c>
      <c r="G68" s="34" t="n">
        <f aca="false">G69+G70</f>
        <v>50</v>
      </c>
      <c r="H68" s="34" t="n">
        <f aca="false">H69+H70</f>
        <v>0</v>
      </c>
      <c r="I68" s="34" t="n">
        <f aca="false">I69+I70</f>
        <v>0</v>
      </c>
      <c r="J68" s="60"/>
    </row>
    <row r="69" customFormat="false" ht="15" hidden="false" customHeight="false" outlineLevel="0" collapsed="false">
      <c r="A69" s="17" t="n">
        <v>48</v>
      </c>
      <c r="B69" s="61" t="s">
        <v>9</v>
      </c>
      <c r="C69" s="38" t="n">
        <f aca="false">E69+F69+G69+H69+I69+D69</f>
        <v>0</v>
      </c>
      <c r="D69" s="37" t="n">
        <v>0</v>
      </c>
      <c r="E69" s="37" t="n">
        <f aca="false">E72+E75+E78+E81</f>
        <v>0</v>
      </c>
      <c r="F69" s="38" t="n">
        <f aca="false">F66</f>
        <v>0</v>
      </c>
      <c r="G69" s="38" t="n">
        <v>0</v>
      </c>
      <c r="H69" s="38" t="n">
        <v>0</v>
      </c>
      <c r="I69" s="38" t="n">
        <v>0</v>
      </c>
      <c r="J69" s="48"/>
    </row>
    <row r="70" customFormat="false" ht="15" hidden="false" customHeight="false" outlineLevel="0" collapsed="false">
      <c r="A70" s="17" t="n">
        <v>49</v>
      </c>
      <c r="B70" s="62" t="s">
        <v>10</v>
      </c>
      <c r="C70" s="38" t="n">
        <f aca="false">E70+F70+G70+H70+I70+D70</f>
        <v>50</v>
      </c>
      <c r="D70" s="37" t="n">
        <v>0</v>
      </c>
      <c r="E70" s="37" t="n">
        <v>0</v>
      </c>
      <c r="F70" s="38" t="n">
        <f aca="false">F67</f>
        <v>0</v>
      </c>
      <c r="G70" s="38" t="n">
        <v>50</v>
      </c>
      <c r="H70" s="38" t="n">
        <v>0</v>
      </c>
      <c r="I70" s="38" t="n">
        <v>0</v>
      </c>
      <c r="J70" s="63"/>
    </row>
    <row r="71" customFormat="false" ht="39.55" hidden="false" customHeight="false" outlineLevel="0" collapsed="false">
      <c r="A71" s="17" t="n">
        <v>50</v>
      </c>
      <c r="B71" s="45" t="s">
        <v>47</v>
      </c>
      <c r="C71" s="38" t="n">
        <f aca="false">E71+F71+G71+H71+I71+D71</f>
        <v>50</v>
      </c>
      <c r="D71" s="38" t="n">
        <f aca="false">D72+D73</f>
        <v>0</v>
      </c>
      <c r="E71" s="33" t="n">
        <f aca="false">E72+E73</f>
        <v>0</v>
      </c>
      <c r="F71" s="34" t="n">
        <f aca="false">F72+F73</f>
        <v>0</v>
      </c>
      <c r="G71" s="34" t="n">
        <f aca="false">G72+G73</f>
        <v>50</v>
      </c>
      <c r="H71" s="34" t="n">
        <f aca="false">H72+H73</f>
        <v>0</v>
      </c>
      <c r="I71" s="34" t="n">
        <f aca="false">I72+I73</f>
        <v>0</v>
      </c>
      <c r="J71" s="39" t="s">
        <v>42</v>
      </c>
    </row>
    <row r="72" customFormat="false" ht="15" hidden="false" customHeight="false" outlineLevel="0" collapsed="false">
      <c r="A72" s="17" t="n">
        <v>60</v>
      </c>
      <c r="B72" s="64" t="s">
        <v>9</v>
      </c>
      <c r="C72" s="38" t="n">
        <f aca="false">E72+F72+G72+H72+I72+D72</f>
        <v>0</v>
      </c>
      <c r="D72" s="38" t="n">
        <v>0</v>
      </c>
      <c r="E72" s="37" t="n">
        <v>0</v>
      </c>
      <c r="F72" s="38" t="n">
        <v>0</v>
      </c>
      <c r="G72" s="38" t="n">
        <v>0</v>
      </c>
      <c r="H72" s="38" t="n">
        <v>0</v>
      </c>
      <c r="I72" s="38" t="n">
        <v>0</v>
      </c>
      <c r="J72" s="48"/>
    </row>
    <row r="73" customFormat="false" ht="15" hidden="false" customHeight="false" outlineLevel="0" collapsed="false">
      <c r="A73" s="17" t="n">
        <v>61</v>
      </c>
      <c r="B73" s="64" t="s">
        <v>10</v>
      </c>
      <c r="C73" s="38" t="n">
        <f aca="false">E73+F73+G73+H73+I73+D73</f>
        <v>50</v>
      </c>
      <c r="D73" s="38" t="n">
        <v>0</v>
      </c>
      <c r="E73" s="37" t="n">
        <v>0</v>
      </c>
      <c r="F73" s="38" t="n">
        <v>0</v>
      </c>
      <c r="G73" s="38" t="n">
        <v>50</v>
      </c>
      <c r="H73" s="38" t="n">
        <v>0</v>
      </c>
      <c r="I73" s="38" t="n">
        <v>0</v>
      </c>
      <c r="J73" s="66"/>
    </row>
    <row r="74" customFormat="false" ht="15" hidden="false" customHeight="false" outlineLevel="0" collapsed="false">
      <c r="F74" s="2"/>
    </row>
    <row r="75" customFormat="false" ht="15" hidden="false" customHeight="false" outlineLevel="0" collapsed="false">
      <c r="F75" s="2"/>
    </row>
    <row r="76" customFormat="false" ht="15" hidden="false" customHeight="false" outlineLevel="0" collapsed="false">
      <c r="F76" s="2"/>
    </row>
    <row r="77" customFormat="false" ht="15" hidden="false" customHeight="false" outlineLevel="0" collapsed="false">
      <c r="F77" s="2"/>
    </row>
    <row r="78" customFormat="false" ht="15" hidden="false" customHeight="false" outlineLevel="0" collapsed="false">
      <c r="F78" s="2"/>
    </row>
    <row r="79" customFormat="false" ht="15" hidden="false" customHeight="false" outlineLevel="0" collapsed="false">
      <c r="F79" s="2"/>
    </row>
    <row r="80" customFormat="false" ht="15" hidden="false" customHeight="false" outlineLevel="0" collapsed="false">
      <c r="F80" s="2"/>
    </row>
    <row r="81" customFormat="false" ht="15" hidden="false" customHeight="false" outlineLevel="0" collapsed="false">
      <c r="F81" s="2"/>
    </row>
    <row r="82" customFormat="false" ht="15" hidden="false" customHeight="false" outlineLevel="0" collapsed="false">
      <c r="F82" s="2"/>
    </row>
    <row r="83" customFormat="false" ht="15" hidden="false" customHeight="false" outlineLevel="0" collapsed="false">
      <c r="F83" s="2"/>
    </row>
    <row r="84" customFormat="false" ht="15" hidden="false" customHeight="false" outlineLevel="0" collapsed="false">
      <c r="F84" s="2"/>
    </row>
    <row r="85" customFormat="false" ht="15" hidden="false" customHeight="false" outlineLevel="0" collapsed="false">
      <c r="F85" s="2"/>
    </row>
    <row r="86" customFormat="false" ht="15" hidden="false" customHeight="false" outlineLevel="0" collapsed="false">
      <c r="F86" s="2"/>
    </row>
    <row r="87" customFormat="false" ht="15" hidden="false" customHeight="false" outlineLevel="0" collapsed="false">
      <c r="F87" s="2"/>
    </row>
    <row r="88" customFormat="false" ht="15" hidden="false" customHeight="false" outlineLevel="0" collapsed="false">
      <c r="F88" s="2"/>
    </row>
    <row r="89" customFormat="false" ht="15" hidden="false" customHeight="false" outlineLevel="0" collapsed="false">
      <c r="F89" s="2"/>
    </row>
    <row r="90" customFormat="false" ht="15" hidden="false" customHeight="false" outlineLevel="0" collapsed="false">
      <c r="F90" s="2"/>
    </row>
    <row r="91" customFormat="false" ht="15" hidden="false" customHeight="false" outlineLevel="0" collapsed="false">
      <c r="F91" s="2"/>
    </row>
    <row r="92" customFormat="false" ht="15" hidden="false" customHeight="false" outlineLevel="0" collapsed="false">
      <c r="F92" s="2"/>
    </row>
    <row r="93" customFormat="false" ht="15" hidden="false" customHeight="false" outlineLevel="0" collapsed="false">
      <c r="F93" s="2"/>
    </row>
    <row r="94" customFormat="false" ht="15" hidden="false" customHeight="false" outlineLevel="0" collapsed="false">
      <c r="F94" s="2"/>
    </row>
    <row r="95" customFormat="false" ht="15" hidden="false" customHeight="false" outlineLevel="0" collapsed="false">
      <c r="F95" s="2"/>
    </row>
    <row r="96" customFormat="false" ht="15" hidden="false" customHeight="false" outlineLevel="0" collapsed="false">
      <c r="F96" s="2"/>
    </row>
    <row r="97" customFormat="false" ht="15" hidden="false" customHeight="false" outlineLevel="0" collapsed="false">
      <c r="F97" s="2"/>
    </row>
    <row r="98" customFormat="false" ht="15" hidden="false" customHeight="false" outlineLevel="0" collapsed="false">
      <c r="F98" s="2"/>
    </row>
    <row r="99" customFormat="false" ht="15" hidden="false" customHeight="false" outlineLevel="0" collapsed="false">
      <c r="F99" s="2"/>
    </row>
    <row r="100" customFormat="false" ht="15" hidden="false" customHeight="false" outlineLevel="0" collapsed="false">
      <c r="F100" s="2"/>
    </row>
    <row r="101" customFormat="false" ht="15" hidden="false" customHeight="false" outlineLevel="0" collapsed="false">
      <c r="F101" s="2"/>
    </row>
    <row r="102" customFormat="false" ht="15" hidden="false" customHeight="false" outlineLevel="0" collapsed="false">
      <c r="F102" s="2"/>
    </row>
    <row r="103" customFormat="false" ht="15" hidden="false" customHeight="false" outlineLevel="0" collapsed="false">
      <c r="F103" s="2"/>
    </row>
    <row r="104" customFormat="false" ht="15" hidden="false" customHeight="false" outlineLevel="0" collapsed="false">
      <c r="F104" s="2"/>
    </row>
    <row r="105" customFormat="false" ht="15" hidden="false" customHeight="false" outlineLevel="0" collapsed="false">
      <c r="F105" s="2"/>
    </row>
    <row r="106" customFormat="false" ht="15" hidden="false" customHeight="false" outlineLevel="0" collapsed="false">
      <c r="F106" s="2"/>
    </row>
    <row r="107" customFormat="false" ht="15" hidden="false" customHeight="false" outlineLevel="0" collapsed="false">
      <c r="F107" s="2"/>
    </row>
    <row r="108" customFormat="false" ht="15" hidden="false" customHeight="false" outlineLevel="0" collapsed="false">
      <c r="F108" s="2"/>
    </row>
    <row r="109" customFormat="false" ht="15" hidden="false" customHeight="false" outlineLevel="0" collapsed="false">
      <c r="F109" s="2"/>
    </row>
    <row r="110" customFormat="false" ht="15" hidden="false" customHeight="false" outlineLevel="0" collapsed="false">
      <c r="F110" s="2"/>
    </row>
    <row r="111" customFormat="false" ht="15" hidden="false" customHeight="false" outlineLevel="0" collapsed="false">
      <c r="F111" s="2"/>
    </row>
    <row r="112" customFormat="false" ht="15" hidden="false" customHeight="false" outlineLevel="0" collapsed="false">
      <c r="F112" s="2"/>
    </row>
    <row r="113" customFormat="false" ht="15" hidden="false" customHeight="false" outlineLevel="0" collapsed="false">
      <c r="F113" s="2"/>
    </row>
    <row r="114" customFormat="false" ht="15" hidden="false" customHeight="false" outlineLevel="0" collapsed="false">
      <c r="F114" s="2"/>
    </row>
    <row r="115" customFormat="false" ht="15" hidden="false" customHeight="false" outlineLevel="0" collapsed="false">
      <c r="F115" s="2"/>
    </row>
    <row r="116" customFormat="false" ht="15" hidden="false" customHeight="false" outlineLevel="0" collapsed="false">
      <c r="F116" s="2"/>
    </row>
    <row r="117" customFormat="false" ht="15" hidden="false" customHeight="false" outlineLevel="0" collapsed="false">
      <c r="F117" s="2"/>
    </row>
    <row r="118" customFormat="false" ht="15" hidden="false" customHeight="false" outlineLevel="0" collapsed="false">
      <c r="F118" s="2"/>
    </row>
    <row r="119" customFormat="false" ht="15" hidden="false" customHeight="false" outlineLevel="0" collapsed="false">
      <c r="F119" s="2"/>
    </row>
    <row r="120" customFormat="false" ht="15" hidden="false" customHeight="false" outlineLevel="0" collapsed="false">
      <c r="F120" s="2"/>
    </row>
    <row r="121" customFormat="false" ht="15" hidden="false" customHeight="false" outlineLevel="0" collapsed="false">
      <c r="F121" s="2"/>
    </row>
    <row r="122" customFormat="false" ht="15" hidden="false" customHeight="false" outlineLevel="0" collapsed="false">
      <c r="F122" s="2"/>
    </row>
  </sheetData>
  <mergeCells count="9">
    <mergeCell ref="C3:L3"/>
    <mergeCell ref="B4:J4"/>
    <mergeCell ref="A5:A6"/>
    <mergeCell ref="B5:B6"/>
    <mergeCell ref="C5:I5"/>
    <mergeCell ref="J5:J6"/>
    <mergeCell ref="B14:I14"/>
    <mergeCell ref="B18:J18"/>
    <mergeCell ref="B49:J4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Elena</dc:creator>
  <dc:description/>
  <dc:language>ru-RU</dc:language>
  <cp:lastModifiedBy/>
  <cp:lastPrinted>2025-04-01T11:48:34Z</cp:lastPrinted>
  <dcterms:modified xsi:type="dcterms:W3CDTF">2025-07-11T14:40:10Z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